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reen\Desktop\Repository Practical Resources\Cost Reporting\"/>
    </mc:Choice>
  </mc:AlternateContent>
  <xr:revisionPtr revIDLastSave="0" documentId="13_ncr:1_{8E61BD4B-8B5B-4C79-8679-34C0EFECE644}" xr6:coauthVersionLast="47" xr6:coauthVersionMax="47" xr10:uidLastSave="{00000000-0000-0000-0000-000000000000}"/>
  <bookViews>
    <workbookView xWindow="-108" yWindow="-108" windowWidth="23256" windowHeight="12456" xr2:uid="{4D257341-AE45-4347-9D72-A0E0894F2BF9}"/>
  </bookViews>
  <sheets>
    <sheet name="Project Options Analysis" sheetId="5" r:id="rId1"/>
    <sheet name="Status Quo" sheetId="3" r:id="rId2"/>
    <sheet name="NPV Option1" sheetId="4" r:id="rId3"/>
  </sheets>
  <externalReferences>
    <externalReference r:id="rId4"/>
  </externalReferences>
  <definedNames>
    <definedName name="DiscountRate">'[1]Project Options Analysis '!$C$14</definedName>
    <definedName name="EstimateYear">'[1]Project Options Analysis 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38" i="4" l="1"/>
  <c r="CD38" i="4" s="1"/>
  <c r="CE38" i="4" s="1"/>
  <c r="CF38" i="4" s="1"/>
  <c r="CG38" i="4" s="1"/>
  <c r="CH38" i="4" s="1"/>
  <c r="CI38" i="4" s="1"/>
  <c r="CJ38" i="4" s="1"/>
  <c r="CK38" i="4" s="1"/>
  <c r="CL38" i="4" s="1"/>
  <c r="CM38" i="4" s="1"/>
  <c r="CN38" i="4" s="1"/>
  <c r="CO38" i="4" s="1"/>
  <c r="CP38" i="4" s="1"/>
  <c r="CQ38" i="4" s="1"/>
  <c r="CR38" i="4" s="1"/>
  <c r="CS38" i="4" s="1"/>
  <c r="CT38" i="4" s="1"/>
  <c r="CU38" i="4" s="1"/>
  <c r="CV38" i="4" s="1"/>
  <c r="CW38" i="4" s="1"/>
  <c r="CX38" i="4" s="1"/>
  <c r="CY38" i="4" s="1"/>
  <c r="CZ38" i="4" s="1"/>
  <c r="DA38" i="4" s="1"/>
  <c r="DB38" i="4" s="1"/>
  <c r="DC38" i="4" s="1"/>
  <c r="DD38" i="4" s="1"/>
  <c r="DE38" i="4" s="1"/>
  <c r="CA38" i="4"/>
  <c r="CB38" i="4" s="1"/>
  <c r="CC24" i="4"/>
  <c r="CD24" i="4" s="1"/>
  <c r="CE24" i="4" s="1"/>
  <c r="CF24" i="4" s="1"/>
  <c r="CG24" i="4" s="1"/>
  <c r="CH24" i="4" s="1"/>
  <c r="CI24" i="4" s="1"/>
  <c r="CJ24" i="4" s="1"/>
  <c r="CK24" i="4" s="1"/>
  <c r="CL24" i="4" s="1"/>
  <c r="CM24" i="4" s="1"/>
  <c r="CN24" i="4" s="1"/>
  <c r="CO24" i="4" s="1"/>
  <c r="CP24" i="4" s="1"/>
  <c r="CQ24" i="4" s="1"/>
  <c r="CR24" i="4" s="1"/>
  <c r="CS24" i="4" s="1"/>
  <c r="CT24" i="4" s="1"/>
  <c r="CU24" i="4" s="1"/>
  <c r="CV24" i="4" s="1"/>
  <c r="CW24" i="4" s="1"/>
  <c r="CX24" i="4" s="1"/>
  <c r="CY24" i="4" s="1"/>
  <c r="CZ24" i="4" s="1"/>
  <c r="DA24" i="4" s="1"/>
  <c r="DB24" i="4" s="1"/>
  <c r="DC24" i="4" s="1"/>
  <c r="DD24" i="4" s="1"/>
  <c r="DE24" i="4" s="1"/>
  <c r="CA24" i="4"/>
  <c r="CB24" i="4"/>
  <c r="CA19" i="3"/>
  <c r="CB19" i="3" s="1"/>
  <c r="CC19" i="3" s="1"/>
  <c r="CD19" i="3" s="1"/>
  <c r="CE19" i="3" s="1"/>
  <c r="CF19" i="3" s="1"/>
  <c r="CG19" i="3" s="1"/>
  <c r="CH19" i="3" s="1"/>
  <c r="CI19" i="3" s="1"/>
  <c r="CJ19" i="3" s="1"/>
  <c r="CK19" i="3" s="1"/>
  <c r="CL19" i="3" s="1"/>
  <c r="CM19" i="3" s="1"/>
  <c r="CN19" i="3" s="1"/>
  <c r="CO19" i="3" s="1"/>
  <c r="CP19" i="3" s="1"/>
  <c r="CQ19" i="3" s="1"/>
  <c r="CR19" i="3" s="1"/>
  <c r="CS19" i="3" s="1"/>
  <c r="CT19" i="3" s="1"/>
  <c r="CU19" i="3" s="1"/>
  <c r="CV19" i="3" s="1"/>
  <c r="CW19" i="3" s="1"/>
  <c r="CX19" i="3" s="1"/>
  <c r="CY19" i="3" s="1"/>
  <c r="CZ19" i="3" s="1"/>
  <c r="DA19" i="3" s="1"/>
  <c r="DB19" i="3" s="1"/>
  <c r="DC19" i="3" s="1"/>
  <c r="DD19" i="3" s="1"/>
  <c r="DE19" i="3" s="1"/>
  <c r="C28" i="5"/>
  <c r="CD25" i="4"/>
  <c r="CF25" i="4"/>
  <c r="CL25" i="4"/>
  <c r="CN25" i="4"/>
  <c r="CT25" i="4"/>
  <c r="CV25" i="4"/>
  <c r="DB25" i="4"/>
  <c r="DD25" i="4"/>
  <c r="AG39" i="4"/>
  <c r="DE39" i="4" s="1"/>
  <c r="AF39" i="4"/>
  <c r="DD39" i="4" s="1"/>
  <c r="AE39" i="4"/>
  <c r="DC39" i="4" s="1"/>
  <c r="AD39" i="4"/>
  <c r="DB39" i="4" s="1"/>
  <c r="AC39" i="4"/>
  <c r="DA39" i="4" s="1"/>
  <c r="AB39" i="4"/>
  <c r="CZ39" i="4" s="1"/>
  <c r="AA39" i="4"/>
  <c r="CY39" i="4" s="1"/>
  <c r="Z39" i="4"/>
  <c r="CX39" i="4" s="1"/>
  <c r="Y39" i="4"/>
  <c r="CW39" i="4" s="1"/>
  <c r="X39" i="4"/>
  <c r="CV39" i="4" s="1"/>
  <c r="W39" i="4"/>
  <c r="CU39" i="4" s="1"/>
  <c r="V39" i="4"/>
  <c r="CT39" i="4" s="1"/>
  <c r="U39" i="4"/>
  <c r="CS39" i="4" s="1"/>
  <c r="T39" i="4"/>
  <c r="CR39" i="4" s="1"/>
  <c r="S39" i="4"/>
  <c r="CQ39" i="4" s="1"/>
  <c r="R39" i="4"/>
  <c r="CP39" i="4" s="1"/>
  <c r="Q39" i="4"/>
  <c r="CO39" i="4" s="1"/>
  <c r="P39" i="4"/>
  <c r="CN39" i="4" s="1"/>
  <c r="O39" i="4"/>
  <c r="CM39" i="4" s="1"/>
  <c r="N39" i="4"/>
  <c r="CL39" i="4" s="1"/>
  <c r="M39" i="4"/>
  <c r="CK39" i="4" s="1"/>
  <c r="L39" i="4"/>
  <c r="CJ39" i="4" s="1"/>
  <c r="K39" i="4"/>
  <c r="CI39" i="4" s="1"/>
  <c r="J39" i="4"/>
  <c r="CH39" i="4" s="1"/>
  <c r="I39" i="4"/>
  <c r="CG39" i="4" s="1"/>
  <c r="H39" i="4"/>
  <c r="CF39" i="4" s="1"/>
  <c r="G39" i="4"/>
  <c r="CE39" i="4" s="1"/>
  <c r="F39" i="4"/>
  <c r="CD39" i="4" s="1"/>
  <c r="E39" i="4"/>
  <c r="CC39" i="4" s="1"/>
  <c r="D39" i="4"/>
  <c r="CB39" i="4" s="1"/>
  <c r="C39" i="4"/>
  <c r="AG25" i="4"/>
  <c r="DE25" i="4" s="1"/>
  <c r="AF25" i="4"/>
  <c r="AE25" i="4"/>
  <c r="DC25" i="4" s="1"/>
  <c r="AD25" i="4"/>
  <c r="AC25" i="4"/>
  <c r="DA25" i="4" s="1"/>
  <c r="AB25" i="4"/>
  <c r="CZ25" i="4" s="1"/>
  <c r="AA25" i="4"/>
  <c r="CY25" i="4" s="1"/>
  <c r="Z25" i="4"/>
  <c r="CX25" i="4" s="1"/>
  <c r="Y25" i="4"/>
  <c r="CW25" i="4" s="1"/>
  <c r="X25" i="4"/>
  <c r="W25" i="4"/>
  <c r="CU25" i="4" s="1"/>
  <c r="V25" i="4"/>
  <c r="U25" i="4"/>
  <c r="CS25" i="4" s="1"/>
  <c r="T25" i="4"/>
  <c r="CR25" i="4" s="1"/>
  <c r="S25" i="4"/>
  <c r="CQ25" i="4" s="1"/>
  <c r="R25" i="4"/>
  <c r="CP25" i="4" s="1"/>
  <c r="Q25" i="4"/>
  <c r="CO25" i="4" s="1"/>
  <c r="P25" i="4"/>
  <c r="O25" i="4"/>
  <c r="CM25" i="4" s="1"/>
  <c r="N25" i="4"/>
  <c r="M25" i="4"/>
  <c r="CK25" i="4" s="1"/>
  <c r="L25" i="4"/>
  <c r="CJ25" i="4" s="1"/>
  <c r="K25" i="4"/>
  <c r="CI25" i="4" s="1"/>
  <c r="J25" i="4"/>
  <c r="CH25" i="4" s="1"/>
  <c r="I25" i="4"/>
  <c r="CG25" i="4" s="1"/>
  <c r="H25" i="4"/>
  <c r="G25" i="4"/>
  <c r="CE25" i="4" s="1"/>
  <c r="F25" i="4"/>
  <c r="E25" i="4"/>
  <c r="CC25" i="4" s="1"/>
  <c r="D25" i="4"/>
  <c r="CB25" i="4" s="1"/>
  <c r="C25" i="4"/>
  <c r="D13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7" i="4"/>
  <c r="A6" i="4"/>
  <c r="C20" i="3"/>
  <c r="CA20" i="3" s="1"/>
  <c r="AG20" i="3"/>
  <c r="AF20" i="3"/>
  <c r="DD20" i="3" s="1"/>
  <c r="AE20" i="3"/>
  <c r="DC20" i="3" s="1"/>
  <c r="AD20" i="3"/>
  <c r="DB20" i="3" s="1"/>
  <c r="AC20" i="3"/>
  <c r="DA20" i="3" s="1"/>
  <c r="AB20" i="3"/>
  <c r="CZ20" i="3" s="1"/>
  <c r="AA20" i="3"/>
  <c r="CY20" i="3" s="1"/>
  <c r="Z20" i="3"/>
  <c r="CX20" i="3" s="1"/>
  <c r="Y20" i="3"/>
  <c r="X20" i="3"/>
  <c r="CV20" i="3" s="1"/>
  <c r="W20" i="3"/>
  <c r="CU20" i="3" s="1"/>
  <c r="V20" i="3"/>
  <c r="CT20" i="3" s="1"/>
  <c r="U20" i="3"/>
  <c r="CS20" i="3" s="1"/>
  <c r="T20" i="3"/>
  <c r="CR20" i="3" s="1"/>
  <c r="S20" i="3"/>
  <c r="CQ20" i="3" s="1"/>
  <c r="R20" i="3"/>
  <c r="CP20" i="3" s="1"/>
  <c r="Q20" i="3"/>
  <c r="P20" i="3"/>
  <c r="CN20" i="3" s="1"/>
  <c r="O20" i="3"/>
  <c r="CM20" i="3" s="1"/>
  <c r="N20" i="3"/>
  <c r="CL20" i="3" s="1"/>
  <c r="M20" i="3"/>
  <c r="CK20" i="3" s="1"/>
  <c r="L20" i="3"/>
  <c r="CJ20" i="3" s="1"/>
  <c r="K20" i="3"/>
  <c r="CI20" i="3" s="1"/>
  <c r="J20" i="3"/>
  <c r="CH20" i="3" s="1"/>
  <c r="I20" i="3"/>
  <c r="H20" i="3"/>
  <c r="CF20" i="3" s="1"/>
  <c r="G20" i="3"/>
  <c r="CE20" i="3" s="1"/>
  <c r="F20" i="3"/>
  <c r="CD20" i="3" s="1"/>
  <c r="E20" i="3"/>
  <c r="CC20" i="3" s="1"/>
  <c r="D20" i="3"/>
  <c r="CB20" i="3" s="1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40" i="4" l="1"/>
  <c r="CA40" i="4" s="1"/>
  <c r="C26" i="4"/>
  <c r="CA26" i="4" s="1"/>
  <c r="C21" i="3"/>
  <c r="CA21" i="3" s="1"/>
  <c r="CA39" i="4"/>
  <c r="BZ39" i="4" s="1"/>
  <c r="CA25" i="4"/>
  <c r="BZ25" i="4" s="1"/>
  <c r="D40" i="4"/>
  <c r="CB40" i="4" s="1"/>
  <c r="E13" i="4"/>
  <c r="E26" i="4" s="1"/>
  <c r="CC26" i="4" s="1"/>
  <c r="D26" i="4"/>
  <c r="CB26" i="4" s="1"/>
  <c r="D6" i="3"/>
  <c r="D21" i="3" s="1"/>
  <c r="CB21" i="3" s="1"/>
  <c r="CG20" i="3"/>
  <c r="DE20" i="3"/>
  <c r="BZ20" i="3" s="1"/>
  <c r="CW20" i="3"/>
  <c r="CO20" i="3"/>
  <c r="F13" i="4" l="1"/>
  <c r="E40" i="4"/>
  <c r="CC40" i="4" s="1"/>
  <c r="E6" i="3"/>
  <c r="G13" i="4" l="1"/>
  <c r="F40" i="4"/>
  <c r="CD40" i="4" s="1"/>
  <c r="F26" i="4"/>
  <c r="CD26" i="4" s="1"/>
  <c r="F6" i="3"/>
  <c r="E21" i="3"/>
  <c r="CC21" i="3" l="1"/>
  <c r="H13" i="4"/>
  <c r="G26" i="4"/>
  <c r="CE26" i="4" s="1"/>
  <c r="G40" i="4"/>
  <c r="CE40" i="4" s="1"/>
  <c r="G6" i="3"/>
  <c r="F21" i="3"/>
  <c r="CD21" i="3" s="1"/>
  <c r="I13" i="4" l="1"/>
  <c r="H40" i="4"/>
  <c r="CF40" i="4" s="1"/>
  <c r="H26" i="4"/>
  <c r="CF26" i="4" s="1"/>
  <c r="H6" i="3"/>
  <c r="G21" i="3"/>
  <c r="CE21" i="3" s="1"/>
  <c r="J13" i="4" l="1"/>
  <c r="I26" i="4"/>
  <c r="CG26" i="4" s="1"/>
  <c r="I40" i="4"/>
  <c r="CG40" i="4" s="1"/>
  <c r="I6" i="3"/>
  <c r="H21" i="3"/>
  <c r="CF21" i="3" s="1"/>
  <c r="J26" i="4" l="1"/>
  <c r="CH26" i="4" s="1"/>
  <c r="K13" i="4"/>
  <c r="J40" i="4"/>
  <c r="CH40" i="4" s="1"/>
  <c r="J6" i="3"/>
  <c r="I21" i="3"/>
  <c r="CG21" i="3" s="1"/>
  <c r="K26" i="4" l="1"/>
  <c r="CI26" i="4" s="1"/>
  <c r="L13" i="4"/>
  <c r="K40" i="4"/>
  <c r="CI40" i="4" s="1"/>
  <c r="K6" i="3"/>
  <c r="J21" i="3"/>
  <c r="CH21" i="3" s="1"/>
  <c r="M13" i="4" l="1"/>
  <c r="L40" i="4"/>
  <c r="CJ40" i="4" s="1"/>
  <c r="L26" i="4"/>
  <c r="CJ26" i="4" s="1"/>
  <c r="L6" i="3"/>
  <c r="K21" i="3"/>
  <c r="CI21" i="3" s="1"/>
  <c r="N13" i="4" l="1"/>
  <c r="M40" i="4"/>
  <c r="CK40" i="4" s="1"/>
  <c r="M26" i="4"/>
  <c r="CK26" i="4" s="1"/>
  <c r="L21" i="3"/>
  <c r="CJ21" i="3" s="1"/>
  <c r="M6" i="3"/>
  <c r="O13" i="4" l="1"/>
  <c r="N40" i="4"/>
  <c r="CL40" i="4" s="1"/>
  <c r="N26" i="4"/>
  <c r="CL26" i="4" s="1"/>
  <c r="N6" i="3"/>
  <c r="M21" i="3"/>
  <c r="CK21" i="3" s="1"/>
  <c r="P13" i="4" l="1"/>
  <c r="O26" i="4"/>
  <c r="CM26" i="4" s="1"/>
  <c r="O40" i="4"/>
  <c r="CM40" i="4" s="1"/>
  <c r="O6" i="3"/>
  <c r="N21" i="3"/>
  <c r="CL21" i="3" s="1"/>
  <c r="Q13" i="4" l="1"/>
  <c r="P26" i="4"/>
  <c r="CN26" i="4" s="1"/>
  <c r="P40" i="4"/>
  <c r="CN40" i="4" s="1"/>
  <c r="P6" i="3"/>
  <c r="O21" i="3"/>
  <c r="CM21" i="3" s="1"/>
  <c r="R13" i="4" l="1"/>
  <c r="Q26" i="4"/>
  <c r="CO26" i="4" s="1"/>
  <c r="Q40" i="4"/>
  <c r="CO40" i="4" s="1"/>
  <c r="P21" i="3"/>
  <c r="CN21" i="3" s="1"/>
  <c r="Q6" i="3"/>
  <c r="R26" i="4" l="1"/>
  <c r="CP26" i="4" s="1"/>
  <c r="S13" i="4"/>
  <c r="R40" i="4"/>
  <c r="CP40" i="4" s="1"/>
  <c r="R6" i="3"/>
  <c r="Q21" i="3"/>
  <c r="CO21" i="3" s="1"/>
  <c r="T13" i="4" l="1"/>
  <c r="S26" i="4"/>
  <c r="CQ26" i="4" s="1"/>
  <c r="S40" i="4"/>
  <c r="CQ40" i="4" s="1"/>
  <c r="S6" i="3"/>
  <c r="R21" i="3"/>
  <c r="CP21" i="3" s="1"/>
  <c r="T40" i="4" l="1"/>
  <c r="CR40" i="4" s="1"/>
  <c r="U13" i="4"/>
  <c r="T26" i="4"/>
  <c r="CR26" i="4" s="1"/>
  <c r="T6" i="3"/>
  <c r="S21" i="3"/>
  <c r="CQ21" i="3" s="1"/>
  <c r="V13" i="4" l="1"/>
  <c r="U40" i="4"/>
  <c r="CS40" i="4" s="1"/>
  <c r="U26" i="4"/>
  <c r="CS26" i="4" s="1"/>
  <c r="T21" i="3"/>
  <c r="CR21" i="3" s="1"/>
  <c r="U6" i="3"/>
  <c r="W13" i="4" l="1"/>
  <c r="V40" i="4"/>
  <c r="CT40" i="4" s="1"/>
  <c r="V26" i="4"/>
  <c r="CT26" i="4" s="1"/>
  <c r="V6" i="3"/>
  <c r="U21" i="3"/>
  <c r="CS21" i="3" s="1"/>
  <c r="X13" i="4" l="1"/>
  <c r="W40" i="4"/>
  <c r="CU40" i="4" s="1"/>
  <c r="W26" i="4"/>
  <c r="CU26" i="4" s="1"/>
  <c r="W6" i="3"/>
  <c r="V21" i="3"/>
  <c r="CT21" i="3" s="1"/>
  <c r="Y13" i="4" l="1"/>
  <c r="X40" i="4"/>
  <c r="CV40" i="4" s="1"/>
  <c r="X26" i="4"/>
  <c r="CV26" i="4" s="1"/>
  <c r="X6" i="3"/>
  <c r="W21" i="3"/>
  <c r="CU21" i="3" s="1"/>
  <c r="Z13" i="4" l="1"/>
  <c r="Y40" i="4"/>
  <c r="CW40" i="4" s="1"/>
  <c r="Y26" i="4"/>
  <c r="CW26" i="4" s="1"/>
  <c r="Y6" i="3"/>
  <c r="X21" i="3"/>
  <c r="CV21" i="3" s="1"/>
  <c r="Z26" i="4" l="1"/>
  <c r="CX26" i="4" s="1"/>
  <c r="AA13" i="4"/>
  <c r="Z40" i="4"/>
  <c r="CX40" i="4" s="1"/>
  <c r="Z6" i="3"/>
  <c r="Y21" i="3"/>
  <c r="CW21" i="3" s="1"/>
  <c r="AB13" i="4" l="1"/>
  <c r="AA26" i="4"/>
  <c r="CY26" i="4" s="1"/>
  <c r="AA40" i="4"/>
  <c r="CY40" i="4" s="1"/>
  <c r="AA6" i="3"/>
  <c r="Z21" i="3"/>
  <c r="CX21" i="3" s="1"/>
  <c r="AC13" i="4" l="1"/>
  <c r="AB40" i="4"/>
  <c r="CZ40" i="4" s="1"/>
  <c r="AB26" i="4"/>
  <c r="CZ26" i="4" s="1"/>
  <c r="AB6" i="3"/>
  <c r="AA21" i="3"/>
  <c r="CY21" i="3" s="1"/>
  <c r="AD13" i="4" l="1"/>
  <c r="AC40" i="4"/>
  <c r="DA40" i="4" s="1"/>
  <c r="AC26" i="4"/>
  <c r="DA26" i="4" s="1"/>
  <c r="AC6" i="3"/>
  <c r="AB21" i="3"/>
  <c r="AE13" i="4" l="1"/>
  <c r="AD40" i="4"/>
  <c r="DB40" i="4" s="1"/>
  <c r="AD26" i="4"/>
  <c r="DB26" i="4" s="1"/>
  <c r="CZ21" i="3"/>
  <c r="AD6" i="3"/>
  <c r="AC21" i="3"/>
  <c r="DA21" i="3" s="1"/>
  <c r="AF13" i="4" l="1"/>
  <c r="AE40" i="4"/>
  <c r="DC40" i="4" s="1"/>
  <c r="AE26" i="4"/>
  <c r="DC26" i="4" s="1"/>
  <c r="AD21" i="3"/>
  <c r="AE6" i="3"/>
  <c r="AG13" i="4" l="1"/>
  <c r="AF26" i="4"/>
  <c r="DD26" i="4" s="1"/>
  <c r="AF40" i="4"/>
  <c r="DD40" i="4" s="1"/>
  <c r="AE21" i="3"/>
  <c r="DC21" i="3" s="1"/>
  <c r="AF6" i="3"/>
  <c r="DB21" i="3"/>
  <c r="AG40" i="4" l="1"/>
  <c r="AG26" i="4"/>
  <c r="AG6" i="3"/>
  <c r="AG21" i="3" s="1"/>
  <c r="AF21" i="3"/>
  <c r="DD21" i="3" s="1"/>
  <c r="DE21" i="3" l="1"/>
  <c r="BZ21" i="3" s="1"/>
  <c r="G3" i="3" s="1"/>
  <c r="F18" i="5" s="1"/>
  <c r="C23" i="3"/>
  <c r="C42" i="4"/>
  <c r="DE26" i="4"/>
  <c r="BZ26" i="4" s="1"/>
  <c r="C43" i="4"/>
  <c r="G28" i="5" s="1"/>
  <c r="DE40" i="4"/>
  <c r="BZ40" i="4" s="1"/>
  <c r="G4" i="4" s="1"/>
  <c r="F22" i="5" s="1"/>
  <c r="I28" i="5" l="1"/>
  <c r="E28" i="5"/>
  <c r="C44" i="4"/>
  <c r="G3" i="4"/>
  <c r="G5" i="4"/>
  <c r="G22" i="5" l="1"/>
  <c r="E22" i="5"/>
  <c r="I22" i="5" l="1"/>
  <c r="H22" i="5"/>
  <c r="J22" i="5" l="1"/>
</calcChain>
</file>

<file path=xl/sharedStrings.xml><?xml version="1.0" encoding="utf-8"?>
<sst xmlns="http://schemas.openxmlformats.org/spreadsheetml/2006/main" count="87" uniqueCount="68">
  <si>
    <t>Business Case Development</t>
  </si>
  <si>
    <t>Operating Cost and NPV Calculation</t>
  </si>
  <si>
    <t>NPV Total Operating Cost</t>
  </si>
  <si>
    <t>Status Quo Analysis</t>
  </si>
  <si>
    <t>Detail by Year ($k)</t>
  </si>
  <si>
    <t xml:space="preserve">Cost Escalation/Operating Inflation </t>
  </si>
  <si>
    <t>Operating Cost</t>
  </si>
  <si>
    <t>Description</t>
  </si>
  <si>
    <t>Enter cash flow in current dollars ($K). Inflation will be automatically calculated.</t>
  </si>
  <si>
    <t>Total NPV</t>
  </si>
  <si>
    <t>Total Annual Opex:</t>
  </si>
  <si>
    <t>Total Annual Opex with Inflation:</t>
  </si>
  <si>
    <t>TOTAL LIFECYCLE OPERATING COST</t>
  </si>
  <si>
    <t>LIFECYCLE COST SUMMARY NET PRESENT VALUE (NPV)</t>
  </si>
  <si>
    <t>Lifecycle Cost and NPV Calculation</t>
  </si>
  <si>
    <t>NPV Total Capital Cost</t>
  </si>
  <si>
    <t>Project:</t>
  </si>
  <si>
    <t>TOTAL NET PRESENT VALUE COST</t>
  </si>
  <si>
    <t>Cost Escalatation/Construction Inflation</t>
  </si>
  <si>
    <t>Cost Components</t>
  </si>
  <si>
    <t>Type</t>
  </si>
  <si>
    <t>Capital Cost</t>
  </si>
  <si>
    <t>Total Annual Capex:</t>
  </si>
  <si>
    <t>Total Annual Capex with Inflation</t>
  </si>
  <si>
    <t>TOTAL LIFECYCLE CAPITAL COST</t>
  </si>
  <si>
    <t xml:space="preserve">TOTAL LIFECYCLE COST </t>
  </si>
  <si>
    <t>USBE</t>
  </si>
  <si>
    <t>Project Options Analysis Summary</t>
  </si>
  <si>
    <t>PROJECT DETAILS</t>
  </si>
  <si>
    <t xml:space="preserve">Investment Title: </t>
  </si>
  <si>
    <t>NPV Author:</t>
  </si>
  <si>
    <t>Date:</t>
  </si>
  <si>
    <t>Estimate Year</t>
  </si>
  <si>
    <t>FINANCIAL DATA</t>
  </si>
  <si>
    <t>Capital Inflation Rate:</t>
  </si>
  <si>
    <t>Operating Inflation Rate:</t>
  </si>
  <si>
    <t xml:space="preserve">Discount Rate: </t>
  </si>
  <si>
    <t>PROJECT ANALYSIS SUMMARY</t>
  </si>
  <si>
    <t>Baseline NPV Opex (Sk)</t>
  </si>
  <si>
    <t>*Status quo is defined as maintaining the current operations and maintenance behaviour. This is typically the O&amp;M recommendations defined by the manufacturer or designer.  Status quo provides the realistic operating cost baseline to be used to compare the project options against.</t>
  </si>
  <si>
    <t>NPV and Benefit Options Summary Table</t>
  </si>
  <si>
    <t>Option Number</t>
  </si>
  <si>
    <t>Option Description</t>
  </si>
  <si>
    <t>NPV Capex ($k)</t>
  </si>
  <si>
    <t>NPV Opex
 ($k)</t>
  </si>
  <si>
    <t>NPV
 ($k)</t>
  </si>
  <si>
    <t>Benefit Score
(in points)</t>
  </si>
  <si>
    <t>Cost/Benefit</t>
  </si>
  <si>
    <t>Cost/Benefit Rank</t>
  </si>
  <si>
    <t>Option 1</t>
  </si>
  <si>
    <t xml:space="preserve">*Note: The Benefit/NPV ratio takes into account the number of projects included in a program </t>
  </si>
  <si>
    <r>
      <t>NPV Selected Option &amp; Rationale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(Inlcude key assumptions, notes, or commentary that support the option selected)</t>
    </r>
  </si>
  <si>
    <t>Lifecycle Cost Summary Table</t>
  </si>
  <si>
    <t xml:space="preserve"> Description</t>
  </si>
  <si>
    <t>Total Lifecycle
 Capital Cost
($k)</t>
  </si>
  <si>
    <t>Total Lifecycle 
Operating Cost
($k)</t>
  </si>
  <si>
    <t>Total Lifecycle
 Cost
($k)</t>
  </si>
  <si>
    <t>Document Control</t>
  </si>
  <si>
    <t>Major Changes from Previous Version</t>
  </si>
  <si>
    <t>Version #</t>
  </si>
  <si>
    <t>Date</t>
  </si>
  <si>
    <t>Author</t>
  </si>
  <si>
    <t>Rationale</t>
  </si>
  <si>
    <t>USBE Governor's Recommendations</t>
  </si>
  <si>
    <t>Utah Board of Education</t>
  </si>
  <si>
    <t xml:space="preserve">The discount rate represents the LEA's borrowing cost. This rate will be applied to initial capital costs and all operational/maintenance activities beyond year 0 within the lifecycle period.  Discounting must also be applied to revenue should those values be available.
Source: Corporate Finance - Treasury Division
</t>
  </si>
  <si>
    <t>Options Analysis</t>
  </si>
  <si>
    <t>Current and projected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</si>
</sst>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0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70">
    <xf numFmtId="0" fontId="0" fillId="0" borderId="0" xfId="0"/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3" borderId="6" xfId="0" applyFont="1" applyFill="1" applyBorder="1" applyAlignment="1">
      <alignment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right" vertical="center"/>
    </xf>
    <xf numFmtId="9" fontId="0" fillId="5" borderId="16" xfId="0" applyNumberForma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horizontal="center" vertical="center" wrapText="1"/>
    </xf>
    <xf numFmtId="38" fontId="13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wrapText="1"/>
    </xf>
    <xf numFmtId="0" fontId="0" fillId="7" borderId="19" xfId="0" applyFill="1" applyBorder="1" applyAlignment="1" applyProtection="1">
      <alignment horizontal="left" vertical="center" wrapText="1"/>
      <protection locked="0"/>
    </xf>
    <xf numFmtId="0" fontId="0" fillId="7" borderId="20" xfId="0" applyFill="1" applyBorder="1" applyAlignment="1" applyProtection="1">
      <alignment vertical="center" wrapText="1"/>
      <protection locked="0"/>
    </xf>
    <xf numFmtId="38" fontId="0" fillId="7" borderId="19" xfId="0" applyNumberFormat="1" applyFill="1" applyBorder="1" applyAlignment="1" applyProtection="1">
      <alignment horizontal="right" vertical="center"/>
      <protection locked="0"/>
    </xf>
    <xf numFmtId="38" fontId="0" fillId="7" borderId="21" xfId="0" applyNumberFormat="1" applyFill="1" applyBorder="1" applyAlignment="1" applyProtection="1">
      <alignment horizontal="right" vertical="center"/>
      <protection locked="0"/>
    </xf>
    <xf numFmtId="38" fontId="0" fillId="7" borderId="22" xfId="0" applyNumberFormat="1" applyFill="1" applyBorder="1" applyAlignment="1" applyProtection="1">
      <alignment horizontal="right" vertical="center"/>
      <protection locked="0"/>
    </xf>
    <xf numFmtId="0" fontId="0" fillId="7" borderId="23" xfId="0" applyFill="1" applyBorder="1" applyAlignment="1" applyProtection="1">
      <alignment horizontal="left" vertical="center" wrapText="1"/>
      <protection locked="0"/>
    </xf>
    <xf numFmtId="0" fontId="0" fillId="7" borderId="24" xfId="0" applyFill="1" applyBorder="1" applyAlignment="1" applyProtection="1">
      <alignment vertical="center" wrapText="1"/>
      <protection locked="0"/>
    </xf>
    <xf numFmtId="38" fontId="0" fillId="7" borderId="23" xfId="0" applyNumberFormat="1" applyFill="1" applyBorder="1" applyAlignment="1" applyProtection="1">
      <alignment horizontal="right" vertical="center"/>
      <protection locked="0"/>
    </xf>
    <xf numFmtId="38" fontId="0" fillId="7" borderId="16" xfId="0" applyNumberFormat="1" applyFill="1" applyBorder="1" applyAlignment="1" applyProtection="1">
      <alignment horizontal="right" vertical="center"/>
      <protection locked="0"/>
    </xf>
    <xf numFmtId="38" fontId="0" fillId="7" borderId="25" xfId="0" applyNumberFormat="1" applyFill="1" applyBorder="1" applyAlignment="1" applyProtection="1">
      <alignment horizontal="right" vertical="center"/>
      <protection locked="0"/>
    </xf>
    <xf numFmtId="0" fontId="0" fillId="7" borderId="26" xfId="0" applyFill="1" applyBorder="1" applyAlignment="1" applyProtection="1">
      <alignment horizontal="left" vertical="center" wrapText="1"/>
      <protection locked="0"/>
    </xf>
    <xf numFmtId="0" fontId="0" fillId="7" borderId="27" xfId="0" applyFill="1" applyBorder="1" applyAlignment="1" applyProtection="1">
      <alignment vertical="center" wrapText="1"/>
      <protection locked="0"/>
    </xf>
    <xf numFmtId="38" fontId="0" fillId="7" borderId="26" xfId="0" applyNumberFormat="1" applyFill="1" applyBorder="1" applyAlignment="1" applyProtection="1">
      <alignment horizontal="right" vertical="center"/>
      <protection locked="0"/>
    </xf>
    <xf numFmtId="38" fontId="0" fillId="7" borderId="28" xfId="0" applyNumberFormat="1" applyFill="1" applyBorder="1" applyAlignment="1" applyProtection="1">
      <alignment horizontal="right" vertical="center"/>
      <protection locked="0"/>
    </xf>
    <xf numFmtId="38" fontId="0" fillId="7" borderId="29" xfId="0" applyNumberFormat="1" applyFill="1" applyBorder="1" applyAlignment="1" applyProtection="1">
      <alignment horizontal="right" vertical="center"/>
      <protection locked="0"/>
    </xf>
    <xf numFmtId="0" fontId="13" fillId="8" borderId="19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38" fontId="0" fillId="2" borderId="21" xfId="0" applyNumberFormat="1" applyFill="1" applyBorder="1" applyAlignment="1">
      <alignment horizontal="right" vertical="center"/>
    </xf>
    <xf numFmtId="38" fontId="0" fillId="2" borderId="22" xfId="0" applyNumberFormat="1" applyFill="1" applyBorder="1" applyAlignment="1">
      <alignment horizontal="right" vertical="center"/>
    </xf>
    <xf numFmtId="38" fontId="13" fillId="9" borderId="23" xfId="0" applyNumberFormat="1" applyFont="1" applyFill="1" applyBorder="1" applyAlignment="1">
      <alignment horizontal="center" wrapText="1"/>
    </xf>
    <xf numFmtId="3" fontId="13" fillId="9" borderId="16" xfId="0" applyNumberFormat="1" applyFont="1" applyFill="1" applyBorder="1" applyAlignment="1">
      <alignment wrapText="1"/>
    </xf>
    <xf numFmtId="3" fontId="13" fillId="9" borderId="25" xfId="0" applyNumberFormat="1" applyFont="1" applyFill="1" applyBorder="1" applyAlignment="1">
      <alignment wrapText="1"/>
    </xf>
    <xf numFmtId="38" fontId="0" fillId="2" borderId="13" xfId="0" applyNumberFormat="1" applyFill="1" applyBorder="1" applyAlignment="1">
      <alignment horizontal="right" vertical="center"/>
    </xf>
    <xf numFmtId="38" fontId="0" fillId="2" borderId="15" xfId="0" applyNumberFormat="1" applyFill="1" applyBorder="1" applyAlignment="1">
      <alignment horizontal="right" vertical="center"/>
    </xf>
    <xf numFmtId="38" fontId="13" fillId="9" borderId="12" xfId="0" applyNumberFormat="1" applyFont="1" applyFill="1" applyBorder="1" applyAlignment="1">
      <alignment horizontal="center" wrapText="1"/>
    </xf>
    <xf numFmtId="3" fontId="13" fillId="9" borderId="13" xfId="0" applyNumberFormat="1" applyFont="1" applyFill="1" applyBorder="1" applyAlignment="1">
      <alignment wrapText="1"/>
    </xf>
    <xf numFmtId="3" fontId="13" fillId="9" borderId="15" xfId="0" applyNumberFormat="1" applyFont="1" applyFill="1" applyBorder="1" applyAlignment="1">
      <alignment wrapText="1"/>
    </xf>
    <xf numFmtId="0" fontId="2" fillId="5" borderId="0" xfId="0" applyFont="1" applyFill="1" applyAlignment="1">
      <alignment horizontal="right" vertical="center" wrapText="1"/>
    </xf>
    <xf numFmtId="0" fontId="0" fillId="5" borderId="0" xfId="0" applyFill="1" applyAlignment="1">
      <alignment horizontal="right" vertical="center" wrapText="1"/>
    </xf>
    <xf numFmtId="38" fontId="0" fillId="5" borderId="0" xfId="0" applyNumberFormat="1" applyFill="1" applyAlignment="1">
      <alignment horizontal="right" vertical="center"/>
    </xf>
    <xf numFmtId="42" fontId="2" fillId="2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15" fillId="0" borderId="0" xfId="0" applyFont="1"/>
    <xf numFmtId="0" fontId="16" fillId="0" borderId="0" xfId="0" applyFont="1"/>
    <xf numFmtId="0" fontId="2" fillId="10" borderId="7" xfId="0" applyFon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7" fillId="12" borderId="34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left" vertical="center" wrapText="1"/>
    </xf>
    <xf numFmtId="0" fontId="1" fillId="6" borderId="37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0" fillId="7" borderId="25" xfId="0" applyFill="1" applyBorder="1" applyAlignment="1" applyProtection="1">
      <alignment vertical="center" wrapText="1"/>
      <protection locked="0"/>
    </xf>
    <xf numFmtId="38" fontId="0" fillId="7" borderId="32" xfId="0" applyNumberFormat="1" applyFill="1" applyBorder="1" applyAlignment="1" applyProtection="1">
      <alignment horizontal="right" vertical="center"/>
      <protection locked="0"/>
    </xf>
    <xf numFmtId="38" fontId="0" fillId="7" borderId="24" xfId="0" applyNumberFormat="1" applyFill="1" applyBorder="1" applyAlignment="1" applyProtection="1">
      <alignment horizontal="right" vertical="center"/>
      <protection locked="0"/>
    </xf>
    <xf numFmtId="0" fontId="13" fillId="8" borderId="19" xfId="0" applyFont="1" applyFill="1" applyBorder="1" applyAlignment="1" applyProtection="1">
      <alignment horizontal="center" vertical="center" wrapText="1"/>
      <protection hidden="1"/>
    </xf>
    <xf numFmtId="38" fontId="0" fillId="11" borderId="32" xfId="0" applyNumberFormat="1" applyFill="1" applyBorder="1" applyAlignment="1">
      <alignment horizontal="right" vertical="center"/>
    </xf>
    <xf numFmtId="38" fontId="0" fillId="11" borderId="16" xfId="0" applyNumberFormat="1" applyFill="1" applyBorder="1" applyAlignment="1">
      <alignment horizontal="right" vertical="center"/>
    </xf>
    <xf numFmtId="38" fontId="0" fillId="11" borderId="25" xfId="0" applyNumberFormat="1" applyFill="1" applyBorder="1" applyAlignment="1">
      <alignment horizontal="right" vertical="center"/>
    </xf>
    <xf numFmtId="38" fontId="13" fillId="9" borderId="23" xfId="0" applyNumberFormat="1" applyFont="1" applyFill="1" applyBorder="1" applyAlignment="1" applyProtection="1">
      <alignment horizontal="center" wrapText="1"/>
      <protection hidden="1"/>
    </xf>
    <xf numFmtId="3" fontId="13" fillId="9" borderId="16" xfId="0" applyNumberFormat="1" applyFont="1" applyFill="1" applyBorder="1" applyAlignment="1" applyProtection="1">
      <alignment wrapText="1"/>
      <protection hidden="1"/>
    </xf>
    <xf numFmtId="38" fontId="0" fillId="11" borderId="35" xfId="0" applyNumberFormat="1" applyFill="1" applyBorder="1" applyAlignment="1">
      <alignment horizontal="right" vertical="center"/>
    </xf>
    <xf numFmtId="38" fontId="0" fillId="11" borderId="13" xfId="0" applyNumberFormat="1" applyFill="1" applyBorder="1" applyAlignment="1">
      <alignment horizontal="right" vertical="center"/>
    </xf>
    <xf numFmtId="38" fontId="0" fillId="11" borderId="15" xfId="0" applyNumberFormat="1" applyFill="1" applyBorder="1" applyAlignment="1">
      <alignment horizontal="right" vertical="center"/>
    </xf>
    <xf numFmtId="0" fontId="2" fillId="0" borderId="40" xfId="0" applyFont="1" applyBorder="1" applyAlignment="1">
      <alignment horizontal="right" vertical="center" wrapText="1"/>
    </xf>
    <xf numFmtId="0" fontId="0" fillId="0" borderId="41" xfId="0" applyBorder="1" applyAlignment="1">
      <alignment vertical="center" wrapText="1"/>
    </xf>
    <xf numFmtId="3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1" xfId="0" applyBorder="1" applyAlignment="1">
      <alignment horizontal="right" vertical="center"/>
    </xf>
    <xf numFmtId="38" fontId="13" fillId="0" borderId="0" xfId="0" applyNumberFormat="1" applyFont="1" applyAlignment="1" applyProtection="1">
      <alignment horizontal="center" wrapText="1"/>
      <protection hidden="1"/>
    </xf>
    <xf numFmtId="3" fontId="13" fillId="0" borderId="0" xfId="0" applyNumberFormat="1" applyFont="1" applyAlignment="1" applyProtection="1">
      <alignment wrapText="1"/>
      <protection hidden="1"/>
    </xf>
    <xf numFmtId="0" fontId="3" fillId="6" borderId="18" xfId="0" applyFont="1" applyFill="1" applyBorder="1" applyAlignment="1">
      <alignment vertical="center" wrapText="1"/>
    </xf>
    <xf numFmtId="0" fontId="0" fillId="7" borderId="22" xfId="0" applyFill="1" applyBorder="1" applyAlignment="1" applyProtection="1">
      <alignment vertical="center" wrapText="1"/>
      <protection locked="0"/>
    </xf>
    <xf numFmtId="38" fontId="0" fillId="7" borderId="42" xfId="0" applyNumberFormat="1" applyFill="1" applyBorder="1" applyAlignment="1" applyProtection="1">
      <alignment horizontal="right" vertical="center"/>
      <protection locked="0"/>
    </xf>
    <xf numFmtId="38" fontId="0" fillId="2" borderId="32" xfId="0" applyNumberFormat="1" applyFill="1" applyBorder="1" applyAlignment="1">
      <alignment horizontal="right" vertical="center"/>
    </xf>
    <xf numFmtId="38" fontId="0" fillId="2" borderId="16" xfId="0" applyNumberFormat="1" applyFill="1" applyBorder="1" applyAlignment="1">
      <alignment horizontal="right" vertical="center"/>
    </xf>
    <xf numFmtId="38" fontId="0" fillId="2" borderId="25" xfId="0" applyNumberFormat="1" applyFill="1" applyBorder="1" applyAlignment="1">
      <alignment horizontal="right" vertical="center"/>
    </xf>
    <xf numFmtId="38" fontId="0" fillId="2" borderId="35" xfId="0" applyNumberForma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 wrapText="1"/>
    </xf>
    <xf numFmtId="0" fontId="0" fillId="5" borderId="43" xfId="0" applyFill="1" applyBorder="1" applyAlignment="1">
      <alignment horizontal="right" vertical="center" wrapText="1"/>
    </xf>
    <xf numFmtId="38" fontId="0" fillId="5" borderId="43" xfId="0" applyNumberFormat="1" applyFill="1" applyBorder="1" applyAlignment="1">
      <alignment horizontal="right" vertical="center"/>
    </xf>
    <xf numFmtId="42" fontId="2" fillId="11" borderId="44" xfId="0" applyNumberFormat="1" applyFont="1" applyFill="1" applyBorder="1" applyAlignment="1">
      <alignment horizontal="center" vertical="center"/>
    </xf>
    <xf numFmtId="42" fontId="2" fillId="10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10" borderId="47" xfId="0" applyFont="1" applyFill="1" applyBorder="1" applyAlignment="1">
      <alignment horizontal="left" vertical="center" wrapText="1"/>
    </xf>
    <xf numFmtId="0" fontId="8" fillId="10" borderId="48" xfId="0" applyFont="1" applyFill="1" applyBorder="1" applyAlignment="1">
      <alignment horizontal="left" vertical="center" wrapText="1"/>
    </xf>
    <xf numFmtId="0" fontId="8" fillId="10" borderId="49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 vertical="center" wrapText="1"/>
    </xf>
    <xf numFmtId="0" fontId="8" fillId="10" borderId="19" xfId="0" applyFont="1" applyFill="1" applyBorder="1" applyAlignment="1">
      <alignment horizontal="left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left" vertical="center" wrapText="1"/>
    </xf>
    <xf numFmtId="9" fontId="2" fillId="0" borderId="13" xfId="1" applyFont="1" applyBorder="1" applyAlignment="1" applyProtection="1">
      <alignment horizontal="center" vertical="center" wrapText="1"/>
    </xf>
    <xf numFmtId="9" fontId="22" fillId="5" borderId="0" xfId="1" applyFont="1" applyFill="1" applyBorder="1" applyAlignment="1" applyProtection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23" fillId="5" borderId="0" xfId="0" applyFont="1" applyFill="1" applyAlignment="1">
      <alignment vertical="top"/>
    </xf>
    <xf numFmtId="0" fontId="23" fillId="0" borderId="0" xfId="0" applyFont="1" applyAlignment="1">
      <alignment vertical="top"/>
    </xf>
    <xf numFmtId="0" fontId="3" fillId="0" borderId="0" xfId="0" applyFont="1"/>
    <xf numFmtId="42" fontId="0" fillId="0" borderId="20" xfId="0" applyNumberFormat="1" applyBorder="1" applyAlignment="1">
      <alignment vertical="center"/>
    </xf>
    <xf numFmtId="44" fontId="0" fillId="0" borderId="8" xfId="0" applyNumberFormat="1" applyBorder="1"/>
    <xf numFmtId="44" fontId="0" fillId="0" borderId="9" xfId="0" applyNumberFormat="1" applyBorder="1"/>
    <xf numFmtId="0" fontId="8" fillId="4" borderId="5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0" fillId="10" borderId="48" xfId="0" applyFill="1" applyBorder="1" applyAlignment="1">
      <alignment horizontal="center" vertical="center" wrapText="1"/>
    </xf>
    <xf numFmtId="42" fontId="0" fillId="15" borderId="23" xfId="0" applyNumberFormat="1" applyFill="1" applyBorder="1" applyAlignment="1">
      <alignment horizontal="center" vertical="center"/>
    </xf>
    <xf numFmtId="42" fontId="0" fillId="15" borderId="16" xfId="0" applyNumberFormat="1" applyFill="1" applyBorder="1" applyAlignment="1">
      <alignment horizontal="center" vertical="center"/>
    </xf>
    <xf numFmtId="42" fontId="0" fillId="15" borderId="24" xfId="0" applyNumberFormat="1" applyFill="1" applyBorder="1" applyAlignment="1">
      <alignment horizontal="center" vertical="center"/>
    </xf>
    <xf numFmtId="3" fontId="0" fillId="15" borderId="23" xfId="0" applyNumberFormat="1" applyFill="1" applyBorder="1" applyAlignment="1">
      <alignment horizontal="center" vertical="center"/>
    </xf>
    <xf numFmtId="164" fontId="0" fillId="15" borderId="16" xfId="0" applyNumberFormat="1" applyFill="1" applyBorder="1" applyAlignment="1">
      <alignment horizontal="center" vertical="center"/>
    </xf>
    <xf numFmtId="4" fontId="0" fillId="15" borderId="25" xfId="0" applyNumberFormat="1" applyFill="1" applyBorder="1" applyAlignment="1">
      <alignment horizontal="center" vertical="center"/>
    </xf>
    <xf numFmtId="0" fontId="8" fillId="10" borderId="55" xfId="0" applyFont="1" applyFill="1" applyBorder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165" fontId="0" fillId="7" borderId="36" xfId="0" applyNumberFormat="1" applyFill="1" applyBorder="1" applyAlignment="1" applyProtection="1">
      <alignment horizontal="center" vertical="center"/>
      <protection locked="0"/>
    </xf>
    <xf numFmtId="165" fontId="0" fillId="7" borderId="12" xfId="0" applyNumberForma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8" fillId="1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5" xfId="0" applyBorder="1"/>
    <xf numFmtId="0" fontId="6" fillId="0" borderId="40" xfId="0" applyFont="1" applyBorder="1" applyAlignment="1">
      <alignment vertical="top"/>
    </xf>
    <xf numFmtId="0" fontId="6" fillId="0" borderId="41" xfId="0" applyFont="1" applyBorder="1"/>
    <xf numFmtId="0" fontId="6" fillId="7" borderId="1" xfId="0" applyFont="1" applyFill="1" applyBorder="1" applyAlignment="1" applyProtection="1">
      <alignment vertical="top" wrapText="1"/>
      <protection locked="0"/>
    </xf>
    <xf numFmtId="0" fontId="0" fillId="7" borderId="2" xfId="0" applyFill="1" applyBorder="1" applyAlignment="1" applyProtection="1">
      <alignment vertical="top" wrapText="1"/>
      <protection locked="0"/>
    </xf>
    <xf numFmtId="0" fontId="0" fillId="7" borderId="5" xfId="0" applyFill="1" applyBorder="1" applyAlignment="1" applyProtection="1">
      <alignment vertical="top" wrapText="1"/>
      <protection locked="0"/>
    </xf>
    <xf numFmtId="0" fontId="0" fillId="14" borderId="7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 wrapText="1"/>
    </xf>
    <xf numFmtId="0" fontId="0" fillId="0" borderId="43" xfId="0" applyBorder="1"/>
    <xf numFmtId="0" fontId="0" fillId="0" borderId="41" xfId="0" applyBorder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11" borderId="30" xfId="0" applyFont="1" applyFill="1" applyBorder="1" applyAlignment="1">
      <alignment horizontal="left"/>
    </xf>
    <xf numFmtId="0" fontId="0" fillId="11" borderId="31" xfId="0" applyFill="1" applyBorder="1" applyAlignment="1">
      <alignment horizontal="left"/>
    </xf>
    <xf numFmtId="0" fontId="0" fillId="11" borderId="32" xfId="0" applyFill="1" applyBorder="1" applyAlignment="1">
      <alignment horizontal="left"/>
    </xf>
    <xf numFmtId="38" fontId="2" fillId="2" borderId="30" xfId="0" applyNumberFormat="1" applyFon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2" fillId="10" borderId="12" xfId="0" applyFont="1" applyFill="1" applyBorder="1" applyAlignment="1">
      <alignment horizontal="left"/>
    </xf>
    <xf numFmtId="0" fontId="0" fillId="10" borderId="13" xfId="0" applyFill="1" applyBorder="1" applyAlignment="1">
      <alignment horizontal="left"/>
    </xf>
    <xf numFmtId="0" fontId="10" fillId="13" borderId="16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left" vertical="top"/>
      <protection locked="0"/>
    </xf>
    <xf numFmtId="0" fontId="0" fillId="7" borderId="15" xfId="0" applyFill="1" applyBorder="1" applyAlignment="1" applyProtection="1">
      <alignment horizontal="left" vertical="top"/>
      <protection locked="0"/>
    </xf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7" borderId="58" xfId="0" applyFill="1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horizontal="left" vertical="top"/>
      <protection locked="0"/>
    </xf>
    <xf numFmtId="0" fontId="0" fillId="7" borderId="37" xfId="0" applyFill="1" applyBorder="1" applyAlignment="1" applyProtection="1">
      <alignment horizontal="left" vertical="top"/>
      <protection locked="0"/>
    </xf>
    <xf numFmtId="0" fontId="8" fillId="1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5" xfId="0" applyBorder="1"/>
    <xf numFmtId="0" fontId="0" fillId="7" borderId="4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0" fillId="0" borderId="54" xfId="0" applyBorder="1"/>
    <xf numFmtId="0" fontId="0" fillId="0" borderId="46" xfId="0" applyBorder="1" applyAlignment="1">
      <alignment horizontal="center" vertical="center" wrapText="1"/>
    </xf>
    <xf numFmtId="0" fontId="0" fillId="15" borderId="32" xfId="0" applyFill="1" applyBorder="1" applyAlignment="1">
      <alignment horizontal="left" vertical="center" wrapText="1"/>
    </xf>
    <xf numFmtId="0" fontId="0" fillId="15" borderId="25" xfId="0" applyFill="1" applyBorder="1" applyAlignment="1">
      <alignment horizontal="left" vertical="center" wrapText="1"/>
    </xf>
    <xf numFmtId="42" fontId="0" fillId="5" borderId="32" xfId="0" applyNumberFormat="1" applyFill="1" applyBorder="1" applyAlignment="1">
      <alignment horizontal="center" vertical="center"/>
    </xf>
    <xf numFmtId="42" fontId="0" fillId="0" borderId="16" xfId="0" applyNumberFormat="1" applyBorder="1"/>
    <xf numFmtId="42" fontId="0" fillId="5" borderId="16" xfId="0" applyNumberFormat="1" applyFill="1" applyBorder="1" applyAlignment="1">
      <alignment horizontal="center" vertical="center"/>
    </xf>
    <xf numFmtId="42" fontId="0" fillId="0" borderId="25" xfId="0" applyNumberFormat="1" applyBorder="1"/>
    <xf numFmtId="0" fontId="0" fillId="0" borderId="45" xfId="0" applyBorder="1"/>
    <xf numFmtId="0" fontId="0" fillId="0" borderId="46" xfId="0" applyBorder="1"/>
    <xf numFmtId="0" fontId="0" fillId="7" borderId="32" xfId="0" applyFill="1" applyBorder="1" applyAlignment="1" applyProtection="1">
      <alignment horizontal="left" vertical="center" wrapText="1"/>
      <protection locked="0"/>
    </xf>
    <xf numFmtId="0" fontId="0" fillId="7" borderId="24" xfId="0" applyFill="1" applyBorder="1" applyAlignment="1" applyProtection="1">
      <alignment horizontal="left" vertical="center" wrapText="1"/>
      <protection locked="0"/>
    </xf>
    <xf numFmtId="0" fontId="2" fillId="10" borderId="34" xfId="0" applyFont="1" applyFill="1" applyBorder="1" applyAlignment="1">
      <alignment vertical="center"/>
    </xf>
    <xf numFmtId="0" fontId="0" fillId="10" borderId="45" xfId="0" applyFill="1" applyBorder="1" applyAlignment="1">
      <alignment vertical="center"/>
    </xf>
    <xf numFmtId="0" fontId="0" fillId="10" borderId="46" xfId="0" applyFill="1" applyBorder="1" applyAlignment="1">
      <alignment vertical="center"/>
    </xf>
    <xf numFmtId="0" fontId="2" fillId="7" borderId="42" xfId="0" applyFont="1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Protection="1">
      <protection locked="0"/>
    </xf>
    <xf numFmtId="0" fontId="0" fillId="7" borderId="22" xfId="0" applyFill="1" applyBorder="1" applyProtection="1"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Protection="1">
      <protection locked="0"/>
    </xf>
    <xf numFmtId="0" fontId="0" fillId="7" borderId="25" xfId="0" applyFill="1" applyBorder="1" applyProtection="1">
      <protection locked="0"/>
    </xf>
    <xf numFmtId="14" fontId="2" fillId="7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31" xfId="0" applyFill="1" applyBorder="1" applyProtection="1">
      <protection locked="0"/>
    </xf>
    <xf numFmtId="0" fontId="0" fillId="7" borderId="33" xfId="0" applyFill="1" applyBorder="1" applyProtection="1">
      <protection locked="0"/>
    </xf>
    <xf numFmtId="0" fontId="2" fillId="7" borderId="35" xfId="0" applyFont="1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/>
    <xf numFmtId="38" fontId="2" fillId="2" borderId="1" xfId="0" applyNumberFormat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2" fontId="0" fillId="2" borderId="4" xfId="0" applyNumberFormat="1" applyFill="1" applyBorder="1"/>
    <xf numFmtId="42" fontId="0" fillId="0" borderId="5" xfId="0" applyNumberFormat="1" applyBorder="1"/>
    <xf numFmtId="44" fontId="2" fillId="0" borderId="0" xfId="0" applyNumberFormat="1" applyFont="1"/>
    <xf numFmtId="0" fontId="1" fillId="6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2" borderId="19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2" fillId="11" borderId="30" xfId="0" applyFont="1" applyFill="1" applyBorder="1" applyAlignment="1">
      <alignment horizontal="right" vertical="center" wrapText="1"/>
    </xf>
    <xf numFmtId="0" fontId="0" fillId="11" borderId="33" xfId="0" applyFill="1" applyBorder="1" applyAlignment="1">
      <alignment vertical="center" wrapText="1"/>
    </xf>
    <xf numFmtId="42" fontId="0" fillId="11" borderId="24" xfId="0" applyNumberFormat="1" applyFill="1" applyBorder="1"/>
    <xf numFmtId="42" fontId="0" fillId="11" borderId="33" xfId="0" applyNumberFormat="1" applyFill="1" applyBorder="1"/>
    <xf numFmtId="42" fontId="0" fillId="2" borderId="24" xfId="0" applyNumberFormat="1" applyFill="1" applyBorder="1"/>
    <xf numFmtId="42" fontId="0" fillId="0" borderId="33" xfId="0" applyNumberFormat="1" applyBorder="1"/>
    <xf numFmtId="42" fontId="2" fillId="10" borderId="13" xfId="0" applyNumberFormat="1" applyFont="1" applyFill="1" applyBorder="1"/>
    <xf numFmtId="42" fontId="2" fillId="10" borderId="15" xfId="0" applyNumberFormat="1" applyFont="1" applyFill="1" applyBorder="1"/>
    <xf numFmtId="0" fontId="1" fillId="6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right" vertical="center"/>
    </xf>
    <xf numFmtId="0" fontId="2" fillId="10" borderId="5" xfId="0" applyFont="1" applyFill="1" applyBorder="1" applyAlignment="1">
      <alignment horizontal="right" vertical="center"/>
    </xf>
    <xf numFmtId="0" fontId="2" fillId="11" borderId="38" xfId="0" applyFont="1" applyFill="1" applyBorder="1" applyAlignment="1">
      <alignment horizontal="right" vertical="center" wrapText="1"/>
    </xf>
    <xf numFmtId="0" fontId="0" fillId="11" borderId="39" xfId="0" applyFill="1" applyBorder="1" applyAlignment="1">
      <alignment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" fillId="11" borderId="1" xfId="0" applyFont="1" applyFill="1" applyBorder="1" applyAlignment="1">
      <alignment horizontal="right" vertical="center" wrapText="1"/>
    </xf>
    <xf numFmtId="0" fontId="0" fillId="11" borderId="5" xfId="0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trowdy\Desktop\DAD%20NPV_and_Benefit_Calculation_Template_V2.4%20(1).xlsm" TargetMode="External"/><Relationship Id="rId1" Type="http://schemas.openxmlformats.org/officeDocument/2006/relationships/externalLinkPath" Target="https://usbe-my.sharepoint.com/Users/cmtrowdy/Desktop/DAD%20NPV_and_Benefit_Calculation_Template_V2.4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 INSTRUCTIONS"/>
      <sheetName val="Project Options Analysis "/>
      <sheetName val="Status Quo"/>
      <sheetName val="NPV Option1"/>
      <sheetName val="NPV Option 2"/>
      <sheetName val="NPV Option 3"/>
      <sheetName val="NPV Option 4"/>
      <sheetName val="Benefits"/>
      <sheetName val="Dropdowns"/>
      <sheetName val="Conversion Tables"/>
      <sheetName val="Weighting Scale"/>
    </sheetNames>
    <sheetDataSet>
      <sheetData sheetId="0"/>
      <sheetData sheetId="1">
        <row r="9">
          <cell r="C9">
            <v>2021</v>
          </cell>
        </row>
        <row r="12">
          <cell r="C12">
            <v>0.03</v>
          </cell>
        </row>
        <row r="13">
          <cell r="C13">
            <v>0.02</v>
          </cell>
        </row>
        <row r="14">
          <cell r="C14">
            <v>0.05</v>
          </cell>
        </row>
      </sheetData>
      <sheetData sheetId="2"/>
      <sheetData sheetId="3"/>
      <sheetData sheetId="4"/>
      <sheetData sheetId="5"/>
      <sheetData sheetId="6"/>
      <sheetData sheetId="7">
        <row r="16">
          <cell r="AA16">
            <v>0</v>
          </cell>
          <cell r="AC16" t="str">
            <v/>
          </cell>
          <cell r="AD16" t="str">
            <v/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3F93-EFB2-4262-83E0-6FE547CB7CE1}">
  <dimension ref="A1:J34"/>
  <sheetViews>
    <sheetView tabSelected="1" workbookViewId="0">
      <selection activeCell="M7" sqref="M7"/>
    </sheetView>
  </sheetViews>
  <sheetFormatPr defaultRowHeight="14.4" x14ac:dyDescent="0.3"/>
  <cols>
    <col min="1" max="1" width="4.109375" customWidth="1"/>
    <col min="2" max="2" width="27.88671875" customWidth="1"/>
    <col min="3" max="3" width="14.44140625" customWidth="1"/>
    <col min="4" max="4" width="14.109375" customWidth="1"/>
    <col min="5" max="5" width="13.6640625" customWidth="1"/>
    <col min="6" max="7" width="14" customWidth="1"/>
    <col min="8" max="8" width="13.88671875" customWidth="1"/>
    <col min="9" max="9" width="14.109375" customWidth="1"/>
    <col min="10" max="10" width="11.33203125" customWidth="1"/>
  </cols>
  <sheetData>
    <row r="1" spans="1:10" x14ac:dyDescent="0.3">
      <c r="B1" s="137" t="s">
        <v>26</v>
      </c>
    </row>
    <row r="2" spans="1:10" ht="25.8" x14ac:dyDescent="0.5">
      <c r="B2" t="s">
        <v>66</v>
      </c>
      <c r="C2" s="155" t="s">
        <v>27</v>
      </c>
      <c r="D2" s="156"/>
      <c r="E2" s="156"/>
      <c r="F2" s="156"/>
      <c r="G2" s="156"/>
      <c r="H2" s="156"/>
      <c r="I2" s="156"/>
      <c r="J2" s="156"/>
    </row>
    <row r="3" spans="1:10" ht="21" x14ac:dyDescent="0.3">
      <c r="A3" s="1"/>
      <c r="B3" s="1"/>
      <c r="C3" s="156"/>
      <c r="D3" s="156"/>
      <c r="E3" s="156"/>
      <c r="F3" s="156"/>
      <c r="G3" s="156"/>
      <c r="H3" s="156"/>
      <c r="I3" s="156"/>
      <c r="J3" s="156"/>
    </row>
    <row r="4" spans="1:10" ht="21.6" thickBot="1" x14ac:dyDescent="0.35">
      <c r="A4" s="1"/>
      <c r="B4" s="1"/>
      <c r="C4" s="98"/>
      <c r="D4" s="98"/>
      <c r="E4" s="98"/>
      <c r="F4" s="98"/>
    </row>
    <row r="5" spans="1:10" ht="15" thickBot="1" x14ac:dyDescent="0.35">
      <c r="B5" s="205" t="s">
        <v>28</v>
      </c>
      <c r="C5" s="206"/>
      <c r="D5" s="206"/>
      <c r="E5" s="206"/>
      <c r="F5" s="206"/>
      <c r="G5" s="206"/>
      <c r="H5" s="206"/>
      <c r="I5" s="206"/>
      <c r="J5" s="207"/>
    </row>
    <row r="6" spans="1:10" x14ac:dyDescent="0.3">
      <c r="B6" s="99" t="s">
        <v>29</v>
      </c>
      <c r="C6" s="208" t="s">
        <v>63</v>
      </c>
      <c r="D6" s="209"/>
      <c r="E6" s="209"/>
      <c r="F6" s="210"/>
      <c r="G6" s="210"/>
      <c r="H6" s="210"/>
      <c r="I6" s="210"/>
      <c r="J6" s="211"/>
    </row>
    <row r="7" spans="1:10" x14ac:dyDescent="0.3">
      <c r="B7" s="100" t="s">
        <v>30</v>
      </c>
      <c r="C7" s="212" t="s">
        <v>64</v>
      </c>
      <c r="D7" s="213"/>
      <c r="E7" s="213"/>
      <c r="F7" s="213"/>
      <c r="G7" s="213"/>
      <c r="H7" s="213"/>
      <c r="I7" s="213"/>
      <c r="J7" s="214"/>
    </row>
    <row r="8" spans="1:10" ht="19.5" customHeight="1" x14ac:dyDescent="0.3">
      <c r="B8" s="100" t="s">
        <v>31</v>
      </c>
      <c r="C8" s="215">
        <v>45536</v>
      </c>
      <c r="D8" s="216"/>
      <c r="E8" s="216"/>
      <c r="F8" s="216"/>
      <c r="G8" s="216"/>
      <c r="H8" s="216"/>
      <c r="I8" s="216"/>
      <c r="J8" s="217"/>
    </row>
    <row r="9" spans="1:10" ht="15" thickBot="1" x14ac:dyDescent="0.35">
      <c r="B9" s="101" t="s">
        <v>32</v>
      </c>
      <c r="C9" s="218">
        <v>2024</v>
      </c>
      <c r="D9" s="219"/>
      <c r="E9" s="219"/>
      <c r="F9" s="220"/>
      <c r="G9" s="220"/>
      <c r="H9" s="220"/>
      <c r="I9" s="220"/>
      <c r="J9" s="221"/>
    </row>
    <row r="10" spans="1:10" ht="16.2" thickBot="1" x14ac:dyDescent="0.35">
      <c r="B10" s="102"/>
      <c r="C10" s="103"/>
      <c r="D10" s="104"/>
      <c r="E10" s="104"/>
      <c r="F10" s="53"/>
      <c r="G10" s="53"/>
      <c r="H10" s="53"/>
      <c r="I10" s="53"/>
      <c r="J10" s="53"/>
    </row>
    <row r="11" spans="1:10" ht="15" thickBot="1" x14ac:dyDescent="0.35">
      <c r="B11" s="183" t="s">
        <v>33</v>
      </c>
      <c r="C11" s="184"/>
      <c r="D11" s="184"/>
      <c r="E11" s="184"/>
      <c r="F11" s="184"/>
      <c r="G11" s="184"/>
      <c r="H11" s="184"/>
      <c r="I11" s="184"/>
      <c r="J11" s="185"/>
    </row>
    <row r="12" spans="1:10" x14ac:dyDescent="0.3">
      <c r="B12" s="105" t="s">
        <v>34</v>
      </c>
      <c r="C12" s="106">
        <v>0.03</v>
      </c>
      <c r="D12" s="222" t="s">
        <v>67</v>
      </c>
      <c r="E12" s="222"/>
      <c r="F12" s="222"/>
      <c r="G12" s="222"/>
      <c r="H12" s="222"/>
      <c r="I12" s="222"/>
      <c r="J12" s="223"/>
    </row>
    <row r="13" spans="1:10" x14ac:dyDescent="0.3">
      <c r="B13" s="107" t="s">
        <v>35</v>
      </c>
      <c r="C13" s="108">
        <v>0.02</v>
      </c>
      <c r="D13" s="224" t="s">
        <v>67</v>
      </c>
      <c r="E13" s="224"/>
      <c r="F13" s="224"/>
      <c r="G13" s="224"/>
      <c r="H13" s="224"/>
      <c r="I13" s="224"/>
      <c r="J13" s="225"/>
    </row>
    <row r="14" spans="1:10" ht="15" thickBot="1" x14ac:dyDescent="0.35">
      <c r="B14" s="109" t="s">
        <v>36</v>
      </c>
      <c r="C14" s="110">
        <v>0.05</v>
      </c>
      <c r="D14" s="226" t="s">
        <v>65</v>
      </c>
      <c r="E14" s="226"/>
      <c r="F14" s="226"/>
      <c r="G14" s="226"/>
      <c r="H14" s="226"/>
      <c r="I14" s="226"/>
      <c r="J14" s="227"/>
    </row>
    <row r="15" spans="1:10" ht="16.2" thickBot="1" x14ac:dyDescent="0.35">
      <c r="B15" s="53"/>
      <c r="C15" s="102"/>
      <c r="D15" s="111"/>
      <c r="E15" s="111"/>
      <c r="F15" s="111"/>
      <c r="G15" s="112"/>
      <c r="H15" s="113"/>
      <c r="I15" s="114"/>
      <c r="J15" s="115"/>
    </row>
    <row r="16" spans="1:10" ht="15" thickBot="1" x14ac:dyDescent="0.35">
      <c r="B16" s="183" t="s">
        <v>37</v>
      </c>
      <c r="C16" s="184"/>
      <c r="D16" s="184"/>
      <c r="E16" s="184"/>
      <c r="F16" s="184"/>
      <c r="G16" s="184"/>
      <c r="H16" s="184"/>
      <c r="I16" s="184"/>
      <c r="J16" s="185"/>
    </row>
    <row r="17" spans="2:10" ht="15" thickBot="1" x14ac:dyDescent="0.35">
      <c r="B17" s="183" t="s">
        <v>3</v>
      </c>
      <c r="C17" s="184"/>
      <c r="D17" s="184"/>
      <c r="E17" s="184"/>
      <c r="F17" s="184"/>
      <c r="G17" s="184"/>
      <c r="H17" s="184"/>
      <c r="I17" s="184"/>
      <c r="J17" s="185"/>
    </row>
    <row r="18" spans="2:10" ht="24" customHeight="1" x14ac:dyDescent="0.3">
      <c r="B18" s="146" t="s">
        <v>38</v>
      </c>
      <c r="C18" s="147"/>
      <c r="D18" s="147"/>
      <c r="E18" s="148"/>
      <c r="F18" s="116">
        <f>'Status Quo'!G3</f>
        <v>0</v>
      </c>
      <c r="G18" s="117"/>
      <c r="H18" s="117"/>
      <c r="I18" s="117"/>
      <c r="J18" s="118"/>
    </row>
    <row r="19" spans="2:10" ht="144.6" thickBot="1" x14ac:dyDescent="0.35">
      <c r="B19" s="149" t="s">
        <v>39</v>
      </c>
      <c r="C19" s="150"/>
      <c r="D19" s="150"/>
      <c r="E19" s="150"/>
      <c r="F19" s="150"/>
      <c r="G19" s="150"/>
      <c r="H19" s="150"/>
      <c r="I19" s="150"/>
      <c r="J19" s="151"/>
    </row>
    <row r="20" spans="2:10" ht="29.4" thickBot="1" x14ac:dyDescent="0.35">
      <c r="B20" s="152" t="s">
        <v>40</v>
      </c>
      <c r="C20" s="153"/>
      <c r="D20" s="153"/>
      <c r="E20" s="153"/>
      <c r="F20" s="153"/>
      <c r="G20" s="153"/>
      <c r="J20" s="154"/>
    </row>
    <row r="21" spans="2:10" ht="28.8" x14ac:dyDescent="0.3">
      <c r="B21" s="119" t="s">
        <v>41</v>
      </c>
      <c r="C21" s="189" t="s">
        <v>42</v>
      </c>
      <c r="D21" s="189"/>
      <c r="E21" s="120" t="s">
        <v>43</v>
      </c>
      <c r="F21" s="121" t="s">
        <v>44</v>
      </c>
      <c r="G21" s="122" t="s">
        <v>45</v>
      </c>
      <c r="H21" s="123" t="s">
        <v>46</v>
      </c>
      <c r="I21" s="124" t="s">
        <v>47</v>
      </c>
      <c r="J21" s="125" t="s">
        <v>48</v>
      </c>
    </row>
    <row r="22" spans="2:10" x14ac:dyDescent="0.3">
      <c r="B22" s="126" t="s">
        <v>49</v>
      </c>
      <c r="C22" s="203"/>
      <c r="D22" s="204"/>
      <c r="E22" s="127" t="str">
        <f>IF('NPV Option1'!G3=0,"",'NPV Option1'!G3)</f>
        <v/>
      </c>
      <c r="F22" s="128" t="str">
        <f>IF('NPV Option1'!G4=0,"",'NPV Option1'!G4)</f>
        <v/>
      </c>
      <c r="G22" s="129" t="str">
        <f>IF('NPV Option1'!G3+'NPV Option1'!G4=0,"",'NPV Option1'!G3+'NPV Option1'!G4)</f>
        <v/>
      </c>
      <c r="H22" s="130">
        <f>[1]Benefits!AA16</f>
        <v>0</v>
      </c>
      <c r="I22" s="131" t="str">
        <f>[1]Benefits!AC16</f>
        <v/>
      </c>
      <c r="J22" s="132" t="str">
        <f>[1]Benefits!AD16</f>
        <v/>
      </c>
    </row>
    <row r="23" spans="2:10" ht="15" thickBot="1" x14ac:dyDescent="0.35">
      <c r="B23" s="141" t="s">
        <v>50</v>
      </c>
      <c r="C23" s="6"/>
      <c r="D23" s="6"/>
      <c r="E23" s="6"/>
      <c r="F23" s="6"/>
      <c r="G23" s="6"/>
      <c r="H23" s="6"/>
      <c r="I23" s="6"/>
      <c r="J23" s="142"/>
    </row>
    <row r="24" spans="2:10" ht="72.599999999999994" thickBot="1" x14ac:dyDescent="0.35">
      <c r="B24" s="138" t="s">
        <v>51</v>
      </c>
      <c r="C24" s="139"/>
      <c r="D24" s="139"/>
      <c r="E24" s="139"/>
      <c r="F24" s="139"/>
      <c r="G24" s="139"/>
      <c r="H24" s="139"/>
      <c r="I24" s="139"/>
      <c r="J24" s="140"/>
    </row>
    <row r="25" spans="2:10" ht="15" thickBot="1" x14ac:dyDescent="0.35">
      <c r="B25" s="143"/>
      <c r="C25" s="144"/>
      <c r="D25" s="144"/>
      <c r="E25" s="144"/>
      <c r="F25" s="144"/>
      <c r="G25" s="144"/>
      <c r="H25" s="144"/>
      <c r="I25" s="144"/>
      <c r="J25" s="145"/>
    </row>
    <row r="26" spans="2:10" ht="15" thickBot="1" x14ac:dyDescent="0.35">
      <c r="B26" s="183" t="s">
        <v>52</v>
      </c>
      <c r="C26" s="184"/>
      <c r="D26" s="184"/>
      <c r="E26" s="184"/>
      <c r="F26" s="184"/>
      <c r="G26" s="184"/>
      <c r="H26" s="184"/>
      <c r="I26" s="201"/>
      <c r="J26" s="202"/>
    </row>
    <row r="27" spans="2:10" x14ac:dyDescent="0.3">
      <c r="B27" s="119" t="s">
        <v>41</v>
      </c>
      <c r="C27" s="189" t="s">
        <v>53</v>
      </c>
      <c r="D27" s="190"/>
      <c r="E27" s="189" t="s">
        <v>54</v>
      </c>
      <c r="F27" s="191"/>
      <c r="G27" s="192" t="s">
        <v>55</v>
      </c>
      <c r="H27" s="193"/>
      <c r="I27" s="192" t="s">
        <v>56</v>
      </c>
      <c r="J27" s="194"/>
    </row>
    <row r="28" spans="2:10" x14ac:dyDescent="0.3">
      <c r="B28" s="126" t="s">
        <v>49</v>
      </c>
      <c r="C28" s="195">
        <f>C22</f>
        <v>0</v>
      </c>
      <c r="D28" s="196"/>
      <c r="E28" s="197" t="str">
        <f>IF('NPV Option1'!C42=0,"",'NPV Option1'!C42)</f>
        <v/>
      </c>
      <c r="F28" s="198"/>
      <c r="G28" s="197" t="str">
        <f>IF('NPV Option1'!C43=0,"",'NPV Option1'!C43)</f>
        <v/>
      </c>
      <c r="H28" s="198"/>
      <c r="I28" s="199" t="str">
        <f>IF('NPV Option1'!C42+'NPV Option1'!C43=0,"",'NPV Option1'!C42+'NPV Option1'!C43)</f>
        <v/>
      </c>
      <c r="J28" s="200"/>
    </row>
    <row r="29" spans="2:10" ht="15" thickBot="1" x14ac:dyDescent="0.35"/>
    <row r="30" spans="2:10" ht="15" thickBot="1" x14ac:dyDescent="0.35">
      <c r="B30" s="183" t="s">
        <v>57</v>
      </c>
      <c r="C30" s="184"/>
      <c r="D30" s="184"/>
      <c r="E30" s="184"/>
      <c r="F30" s="184"/>
      <c r="G30" s="184"/>
      <c r="H30" s="184"/>
      <c r="I30" s="184"/>
      <c r="J30" s="185"/>
    </row>
    <row r="31" spans="2:10" ht="29.4" thickBot="1" x14ac:dyDescent="0.35">
      <c r="B31" s="133" t="s">
        <v>58</v>
      </c>
      <c r="C31" s="186"/>
      <c r="D31" s="187"/>
      <c r="E31" s="187"/>
      <c r="F31" s="187"/>
      <c r="G31" s="187"/>
      <c r="H31" s="187"/>
      <c r="I31" s="187"/>
      <c r="J31" s="188"/>
    </row>
    <row r="32" spans="2:10" ht="15" thickBot="1" x14ac:dyDescent="0.35">
      <c r="B32" s="134" t="s">
        <v>59</v>
      </c>
      <c r="C32" s="177" t="s">
        <v>60</v>
      </c>
      <c r="D32" s="177"/>
      <c r="E32" s="177" t="s">
        <v>61</v>
      </c>
      <c r="F32" s="177"/>
      <c r="G32" s="178" t="s">
        <v>62</v>
      </c>
      <c r="H32" s="178"/>
      <c r="I32" s="178"/>
      <c r="J32" s="179"/>
    </row>
    <row r="33" spans="2:10" x14ac:dyDescent="0.3">
      <c r="B33" s="135"/>
      <c r="C33" s="180"/>
      <c r="D33" s="180"/>
      <c r="E33" s="180"/>
      <c r="F33" s="180"/>
      <c r="G33" s="181"/>
      <c r="H33" s="181"/>
      <c r="I33" s="181"/>
      <c r="J33" s="182"/>
    </row>
    <row r="34" spans="2:10" ht="15" thickBot="1" x14ac:dyDescent="0.35">
      <c r="B34" s="136"/>
      <c r="C34" s="174"/>
      <c r="D34" s="174"/>
      <c r="E34" s="174"/>
      <c r="F34" s="174"/>
      <c r="G34" s="175"/>
      <c r="H34" s="175"/>
      <c r="I34" s="175"/>
      <c r="J34" s="176"/>
    </row>
  </sheetData>
  <mergeCells count="33">
    <mergeCell ref="B26:J26"/>
    <mergeCell ref="C21:D21"/>
    <mergeCell ref="C22:D22"/>
    <mergeCell ref="B17:J17"/>
    <mergeCell ref="B5:J5"/>
    <mergeCell ref="C6:J6"/>
    <mergeCell ref="C7:J7"/>
    <mergeCell ref="C8:J8"/>
    <mergeCell ref="C9:J9"/>
    <mergeCell ref="B11:J11"/>
    <mergeCell ref="D12:J12"/>
    <mergeCell ref="D13:J13"/>
    <mergeCell ref="D14:J14"/>
    <mergeCell ref="B16:J16"/>
    <mergeCell ref="B30:J30"/>
    <mergeCell ref="C31:J31"/>
    <mergeCell ref="C27:D27"/>
    <mergeCell ref="E27:F27"/>
    <mergeCell ref="G27:H27"/>
    <mergeCell ref="I27:J27"/>
    <mergeCell ref="C28:D28"/>
    <mergeCell ref="E28:F28"/>
    <mergeCell ref="G28:H28"/>
    <mergeCell ref="I28:J28"/>
    <mergeCell ref="C34:D34"/>
    <mergeCell ref="E34:F34"/>
    <mergeCell ref="G34:J34"/>
    <mergeCell ref="C32:D32"/>
    <mergeCell ref="E32:F32"/>
    <mergeCell ref="G32:J32"/>
    <mergeCell ref="C33:D33"/>
    <mergeCell ref="E33:F33"/>
    <mergeCell ref="G33:J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0800-EF2C-4349-AE34-8A6C2F7662D4}">
  <dimension ref="A1:DE58"/>
  <sheetViews>
    <sheetView workbookViewId="0">
      <selection activeCell="A5" sqref="A5"/>
    </sheetView>
  </sheetViews>
  <sheetFormatPr defaultRowHeight="14.4" x14ac:dyDescent="0.3"/>
  <cols>
    <col min="1" max="1" width="21.6640625" customWidth="1"/>
    <col min="2" max="2" width="54" customWidth="1"/>
    <col min="3" max="3" width="16.5546875" bestFit="1" customWidth="1"/>
    <col min="4" max="4" width="17.33203125" customWidth="1"/>
    <col min="5" max="5" width="15" bestFit="1" customWidth="1"/>
    <col min="6" max="7" width="13" customWidth="1"/>
    <col min="8" max="8" width="14.5546875" customWidth="1"/>
    <col min="9" max="33" width="13" customWidth="1"/>
    <col min="78" max="108" width="11.109375" customWidth="1"/>
    <col min="109" max="109" width="11.33203125" customWidth="1"/>
  </cols>
  <sheetData>
    <row r="1" spans="1:109" ht="21" customHeight="1" x14ac:dyDescent="0.3">
      <c r="A1" s="1" t="s">
        <v>26</v>
      </c>
      <c r="D1" s="2"/>
      <c r="E1" s="3"/>
      <c r="F1" s="3"/>
      <c r="G1" s="3"/>
      <c r="H1" s="3"/>
    </row>
    <row r="2" spans="1:109" ht="21" customHeight="1" thickBot="1" x14ac:dyDescent="0.35">
      <c r="A2" s="1" t="s">
        <v>0</v>
      </c>
      <c r="B2" s="4"/>
      <c r="D2" s="228"/>
      <c r="E2" s="229"/>
      <c r="F2" s="229"/>
      <c r="G2" s="230"/>
      <c r="H2" s="231"/>
    </row>
    <row r="3" spans="1:109" ht="21" customHeight="1" thickBot="1" x14ac:dyDescent="0.4">
      <c r="A3" s="5" t="s">
        <v>1</v>
      </c>
      <c r="D3" s="232" t="s">
        <v>2</v>
      </c>
      <c r="E3" s="233"/>
      <c r="F3" s="234"/>
      <c r="G3" s="235">
        <f>BZ21</f>
        <v>0</v>
      </c>
      <c r="H3" s="236"/>
    </row>
    <row r="4" spans="1:109" ht="21" customHeight="1" thickBot="1" x14ac:dyDescent="0.35">
      <c r="A4" s="6"/>
      <c r="D4" s="228"/>
      <c r="E4" s="229"/>
      <c r="F4" s="229"/>
      <c r="G4" s="237"/>
      <c r="H4" s="237"/>
    </row>
    <row r="5" spans="1:109" ht="30.75" customHeight="1" thickBot="1" x14ac:dyDescent="0.35">
      <c r="A5" s="173" t="s">
        <v>3</v>
      </c>
      <c r="B5" s="7"/>
      <c r="C5" s="157" t="s">
        <v>4</v>
      </c>
      <c r="D5" s="158"/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60"/>
    </row>
    <row r="6" spans="1:109" ht="18.600000000000001" thickBot="1" x14ac:dyDescent="0.35">
      <c r="A6" s="8"/>
      <c r="B6" s="9"/>
      <c r="C6" s="10">
        <v>2024</v>
      </c>
      <c r="D6" s="11">
        <f>C6+1</f>
        <v>2025</v>
      </c>
      <c r="E6" s="11">
        <f t="shared" ref="E6:AG6" si="0">D6+1</f>
        <v>2026</v>
      </c>
      <c r="F6" s="11">
        <f t="shared" si="0"/>
        <v>2027</v>
      </c>
      <c r="G6" s="11">
        <f t="shared" si="0"/>
        <v>2028</v>
      </c>
      <c r="H6" s="11">
        <f t="shared" si="0"/>
        <v>2029</v>
      </c>
      <c r="I6" s="11">
        <f t="shared" si="0"/>
        <v>2030</v>
      </c>
      <c r="J6" s="11">
        <f t="shared" si="0"/>
        <v>2031</v>
      </c>
      <c r="K6" s="11">
        <f t="shared" si="0"/>
        <v>2032</v>
      </c>
      <c r="L6" s="11">
        <f t="shared" si="0"/>
        <v>2033</v>
      </c>
      <c r="M6" s="11">
        <f t="shared" si="0"/>
        <v>2034</v>
      </c>
      <c r="N6" s="11">
        <f t="shared" si="0"/>
        <v>2035</v>
      </c>
      <c r="O6" s="11">
        <f t="shared" si="0"/>
        <v>2036</v>
      </c>
      <c r="P6" s="11">
        <f t="shared" si="0"/>
        <v>2037</v>
      </c>
      <c r="Q6" s="11">
        <f t="shared" si="0"/>
        <v>2038</v>
      </c>
      <c r="R6" s="11">
        <f t="shared" si="0"/>
        <v>2039</v>
      </c>
      <c r="S6" s="11">
        <f t="shared" si="0"/>
        <v>2040</v>
      </c>
      <c r="T6" s="11">
        <f t="shared" si="0"/>
        <v>2041</v>
      </c>
      <c r="U6" s="11">
        <f t="shared" si="0"/>
        <v>2042</v>
      </c>
      <c r="V6" s="11">
        <f t="shared" si="0"/>
        <v>2043</v>
      </c>
      <c r="W6" s="11">
        <f t="shared" si="0"/>
        <v>2044</v>
      </c>
      <c r="X6" s="11">
        <f t="shared" si="0"/>
        <v>2045</v>
      </c>
      <c r="Y6" s="11">
        <f t="shared" si="0"/>
        <v>2046</v>
      </c>
      <c r="Z6" s="11">
        <f t="shared" si="0"/>
        <v>2047</v>
      </c>
      <c r="AA6" s="11">
        <f t="shared" si="0"/>
        <v>2048</v>
      </c>
      <c r="AB6" s="11">
        <f t="shared" si="0"/>
        <v>2049</v>
      </c>
      <c r="AC6" s="11">
        <f t="shared" si="0"/>
        <v>2050</v>
      </c>
      <c r="AD6" s="11">
        <f t="shared" si="0"/>
        <v>2051</v>
      </c>
      <c r="AE6" s="12">
        <f t="shared" si="0"/>
        <v>2052</v>
      </c>
      <c r="AF6" s="12">
        <f t="shared" si="0"/>
        <v>2053</v>
      </c>
      <c r="AG6" s="13">
        <f t="shared" si="0"/>
        <v>2054</v>
      </c>
    </row>
    <row r="7" spans="1:109" ht="18" x14ac:dyDescent="0.3">
      <c r="A7" s="14"/>
      <c r="B7" s="15" t="s">
        <v>5</v>
      </c>
      <c r="C7" s="16">
        <v>0</v>
      </c>
      <c r="D7" s="16">
        <f>'[1]Project Options Analysis '!$C$13</f>
        <v>0.02</v>
      </c>
      <c r="E7" s="16">
        <f>'[1]Project Options Analysis '!$C$13</f>
        <v>0.02</v>
      </c>
      <c r="F7" s="16">
        <f>'[1]Project Options Analysis '!$C$13</f>
        <v>0.02</v>
      </c>
      <c r="G7" s="16">
        <f>'[1]Project Options Analysis '!$C$13</f>
        <v>0.02</v>
      </c>
      <c r="H7" s="16">
        <f>'[1]Project Options Analysis '!$C$13</f>
        <v>0.02</v>
      </c>
      <c r="I7" s="16">
        <f>'[1]Project Options Analysis '!$C$13</f>
        <v>0.02</v>
      </c>
      <c r="J7" s="16">
        <f>'[1]Project Options Analysis '!$C$13</f>
        <v>0.02</v>
      </c>
      <c r="K7" s="16">
        <f>'[1]Project Options Analysis '!$C$13</f>
        <v>0.02</v>
      </c>
      <c r="L7" s="16">
        <f>'[1]Project Options Analysis '!$C$13</f>
        <v>0.02</v>
      </c>
      <c r="M7" s="16">
        <f>'[1]Project Options Analysis '!$C$13</f>
        <v>0.02</v>
      </c>
      <c r="N7" s="16">
        <f>'[1]Project Options Analysis '!$C$13</f>
        <v>0.02</v>
      </c>
      <c r="O7" s="16">
        <f>'[1]Project Options Analysis '!$C$13</f>
        <v>0.02</v>
      </c>
      <c r="P7" s="16">
        <f>'[1]Project Options Analysis '!$C$13</f>
        <v>0.02</v>
      </c>
      <c r="Q7" s="16">
        <f>'[1]Project Options Analysis '!$C$13</f>
        <v>0.02</v>
      </c>
      <c r="R7" s="16">
        <f>'[1]Project Options Analysis '!$C$13</f>
        <v>0.02</v>
      </c>
      <c r="S7" s="16">
        <f>'[1]Project Options Analysis '!$C$13</f>
        <v>0.02</v>
      </c>
      <c r="T7" s="16">
        <f>'[1]Project Options Analysis '!$C$13</f>
        <v>0.02</v>
      </c>
      <c r="U7" s="16">
        <f>'[1]Project Options Analysis '!$C$13</f>
        <v>0.02</v>
      </c>
      <c r="V7" s="16">
        <f>'[1]Project Options Analysis '!$C$13</f>
        <v>0.02</v>
      </c>
      <c r="W7" s="16">
        <f>'[1]Project Options Analysis '!$C$13</f>
        <v>0.02</v>
      </c>
      <c r="X7" s="16">
        <f>'[1]Project Options Analysis '!$C$13</f>
        <v>0.02</v>
      </c>
      <c r="Y7" s="16">
        <f>'[1]Project Options Analysis '!$C$13</f>
        <v>0.02</v>
      </c>
      <c r="Z7" s="16">
        <f>'[1]Project Options Analysis '!$C$13</f>
        <v>0.02</v>
      </c>
      <c r="AA7" s="16">
        <f>'[1]Project Options Analysis '!$C$13</f>
        <v>0.02</v>
      </c>
      <c r="AB7" s="16">
        <f>'[1]Project Options Analysis '!$C$13</f>
        <v>0.02</v>
      </c>
      <c r="AC7" s="16">
        <f>'[1]Project Options Analysis '!$C$13</f>
        <v>0.02</v>
      </c>
      <c r="AD7" s="16">
        <f>'[1]Project Options Analysis '!$C$13</f>
        <v>0.02</v>
      </c>
      <c r="AE7" s="16">
        <f>'[1]Project Options Analysis '!$C$13</f>
        <v>0.02</v>
      </c>
      <c r="AF7" s="16">
        <f>'[1]Project Options Analysis '!$C$13</f>
        <v>0.02</v>
      </c>
      <c r="AG7" s="16">
        <f>'[1]Project Options Analysis '!$C$13</f>
        <v>0.02</v>
      </c>
    </row>
    <row r="8" spans="1:109" ht="15" thickBot="1" x14ac:dyDescent="0.35"/>
    <row r="9" spans="1:109" ht="34.5" customHeight="1" thickBot="1" x14ac:dyDescent="0.35">
      <c r="A9" s="17" t="s">
        <v>6</v>
      </c>
      <c r="B9" s="18" t="s">
        <v>7</v>
      </c>
      <c r="C9" s="238" t="s">
        <v>8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40"/>
      <c r="BZ9" s="19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</row>
    <row r="10" spans="1:109" x14ac:dyDescent="0.3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BZ10" s="19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</row>
    <row r="11" spans="1:109" x14ac:dyDescent="0.3">
      <c r="A11" s="26"/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0"/>
      <c r="BZ11" s="19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</row>
    <row r="12" spans="1:109" x14ac:dyDescent="0.3">
      <c r="A12" s="26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0"/>
      <c r="BZ12" s="19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</row>
    <row r="13" spans="1:109" x14ac:dyDescent="0.3">
      <c r="A13" s="26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BZ13" s="19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</row>
    <row r="14" spans="1:109" x14ac:dyDescent="0.3">
      <c r="A14" s="26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0"/>
      <c r="BZ14" s="19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</row>
    <row r="15" spans="1:109" x14ac:dyDescent="0.3">
      <c r="A15" s="26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30"/>
      <c r="BZ15" s="19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</row>
    <row r="16" spans="1:109" x14ac:dyDescent="0.3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  <c r="BZ16" s="19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</row>
    <row r="17" spans="1:109" x14ac:dyDescent="0.3">
      <c r="A17" s="26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BZ17" s="19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</row>
    <row r="18" spans="1:109" ht="15" thickBot="1" x14ac:dyDescent="0.35">
      <c r="A18" s="26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  <c r="BZ18" s="19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</row>
    <row r="19" spans="1:109" ht="15" thickBot="1" x14ac:dyDescent="0.35">
      <c r="A19" s="31"/>
      <c r="B19" s="32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  <c r="BZ19" s="36" t="s">
        <v>9</v>
      </c>
      <c r="CA19" s="37">
        <f>C6</f>
        <v>2024</v>
      </c>
      <c r="CB19" s="37">
        <f t="shared" ref="CB19:DE19" si="1">CA19+1</f>
        <v>2025</v>
      </c>
      <c r="CC19" s="37">
        <f t="shared" si="1"/>
        <v>2026</v>
      </c>
      <c r="CD19" s="37">
        <f t="shared" si="1"/>
        <v>2027</v>
      </c>
      <c r="CE19" s="37">
        <f t="shared" si="1"/>
        <v>2028</v>
      </c>
      <c r="CF19" s="37">
        <f t="shared" si="1"/>
        <v>2029</v>
      </c>
      <c r="CG19" s="37">
        <f t="shared" si="1"/>
        <v>2030</v>
      </c>
      <c r="CH19" s="37">
        <f t="shared" si="1"/>
        <v>2031</v>
      </c>
      <c r="CI19" s="37">
        <f t="shared" si="1"/>
        <v>2032</v>
      </c>
      <c r="CJ19" s="37">
        <f t="shared" si="1"/>
        <v>2033</v>
      </c>
      <c r="CK19" s="37">
        <f t="shared" si="1"/>
        <v>2034</v>
      </c>
      <c r="CL19" s="37">
        <f t="shared" si="1"/>
        <v>2035</v>
      </c>
      <c r="CM19" s="37">
        <f t="shared" si="1"/>
        <v>2036</v>
      </c>
      <c r="CN19" s="37">
        <f t="shared" si="1"/>
        <v>2037</v>
      </c>
      <c r="CO19" s="37">
        <f t="shared" si="1"/>
        <v>2038</v>
      </c>
      <c r="CP19" s="37">
        <f t="shared" si="1"/>
        <v>2039</v>
      </c>
      <c r="CQ19" s="37">
        <f t="shared" si="1"/>
        <v>2040</v>
      </c>
      <c r="CR19" s="37">
        <f t="shared" si="1"/>
        <v>2041</v>
      </c>
      <c r="CS19" s="37">
        <f t="shared" si="1"/>
        <v>2042</v>
      </c>
      <c r="CT19" s="37">
        <f t="shared" si="1"/>
        <v>2043</v>
      </c>
      <c r="CU19" s="37">
        <f t="shared" si="1"/>
        <v>2044</v>
      </c>
      <c r="CV19" s="37">
        <f t="shared" si="1"/>
        <v>2045</v>
      </c>
      <c r="CW19" s="37">
        <f t="shared" si="1"/>
        <v>2046</v>
      </c>
      <c r="CX19" s="37">
        <f t="shared" si="1"/>
        <v>2047</v>
      </c>
      <c r="CY19" s="37">
        <f t="shared" si="1"/>
        <v>2048</v>
      </c>
      <c r="CZ19" s="37">
        <f t="shared" si="1"/>
        <v>2049</v>
      </c>
      <c r="DA19" s="37">
        <f t="shared" si="1"/>
        <v>2050</v>
      </c>
      <c r="DB19" s="37">
        <f t="shared" si="1"/>
        <v>2051</v>
      </c>
      <c r="DC19" s="37">
        <f t="shared" si="1"/>
        <v>2052</v>
      </c>
      <c r="DD19" s="37">
        <f t="shared" si="1"/>
        <v>2053</v>
      </c>
      <c r="DE19" s="38">
        <f t="shared" si="1"/>
        <v>2054</v>
      </c>
    </row>
    <row r="20" spans="1:109" ht="15.75" customHeight="1" x14ac:dyDescent="0.3">
      <c r="A20" s="241" t="s">
        <v>10</v>
      </c>
      <c r="B20" s="242"/>
      <c r="C20" s="39">
        <f>SUM(C10:C19)</f>
        <v>0</v>
      </c>
      <c r="D20" s="39">
        <f t="shared" ref="D20:AG20" si="2">SUM(D10:D19)</f>
        <v>0</v>
      </c>
      <c r="E20" s="39">
        <f t="shared" si="2"/>
        <v>0</v>
      </c>
      <c r="F20" s="39">
        <f t="shared" si="2"/>
        <v>0</v>
      </c>
      <c r="G20" s="39">
        <f t="shared" si="2"/>
        <v>0</v>
      </c>
      <c r="H20" s="39">
        <f t="shared" si="2"/>
        <v>0</v>
      </c>
      <c r="I20" s="39">
        <f t="shared" si="2"/>
        <v>0</v>
      </c>
      <c r="J20" s="39">
        <f t="shared" si="2"/>
        <v>0</v>
      </c>
      <c r="K20" s="39">
        <f t="shared" si="2"/>
        <v>0</v>
      </c>
      <c r="L20" s="39">
        <f t="shared" si="2"/>
        <v>0</v>
      </c>
      <c r="M20" s="39">
        <f t="shared" si="2"/>
        <v>0</v>
      </c>
      <c r="N20" s="39">
        <f t="shared" si="2"/>
        <v>0</v>
      </c>
      <c r="O20" s="39">
        <f t="shared" si="2"/>
        <v>0</v>
      </c>
      <c r="P20" s="39">
        <f t="shared" si="2"/>
        <v>0</v>
      </c>
      <c r="Q20" s="39">
        <f t="shared" si="2"/>
        <v>0</v>
      </c>
      <c r="R20" s="39">
        <f t="shared" si="2"/>
        <v>0</v>
      </c>
      <c r="S20" s="39">
        <f t="shared" si="2"/>
        <v>0</v>
      </c>
      <c r="T20" s="39">
        <f t="shared" si="2"/>
        <v>0</v>
      </c>
      <c r="U20" s="39">
        <f t="shared" si="2"/>
        <v>0</v>
      </c>
      <c r="V20" s="39">
        <f t="shared" si="2"/>
        <v>0</v>
      </c>
      <c r="W20" s="39">
        <f t="shared" si="2"/>
        <v>0</v>
      </c>
      <c r="X20" s="39">
        <f t="shared" si="2"/>
        <v>0</v>
      </c>
      <c r="Y20" s="39">
        <f t="shared" si="2"/>
        <v>0</v>
      </c>
      <c r="Z20" s="39">
        <f t="shared" si="2"/>
        <v>0</v>
      </c>
      <c r="AA20" s="39">
        <f t="shared" si="2"/>
        <v>0</v>
      </c>
      <c r="AB20" s="39">
        <f t="shared" si="2"/>
        <v>0</v>
      </c>
      <c r="AC20" s="39">
        <f t="shared" si="2"/>
        <v>0</v>
      </c>
      <c r="AD20" s="39">
        <f t="shared" si="2"/>
        <v>0</v>
      </c>
      <c r="AE20" s="39">
        <f t="shared" si="2"/>
        <v>0</v>
      </c>
      <c r="AF20" s="39">
        <f t="shared" si="2"/>
        <v>0</v>
      </c>
      <c r="AG20" s="40">
        <f t="shared" si="2"/>
        <v>0</v>
      </c>
      <c r="BZ20" s="41">
        <f>CA20+NPV(DiscountRate,CB20:DE20)</f>
        <v>0</v>
      </c>
      <c r="CA20" s="42">
        <f t="shared" ref="CA20:DE21" si="3">IF(C20="",0,C20)</f>
        <v>0</v>
      </c>
      <c r="CB20" s="42">
        <f t="shared" si="3"/>
        <v>0</v>
      </c>
      <c r="CC20" s="42">
        <f t="shared" si="3"/>
        <v>0</v>
      </c>
      <c r="CD20" s="42">
        <f t="shared" si="3"/>
        <v>0</v>
      </c>
      <c r="CE20" s="42">
        <f t="shared" si="3"/>
        <v>0</v>
      </c>
      <c r="CF20" s="42">
        <f t="shared" si="3"/>
        <v>0</v>
      </c>
      <c r="CG20" s="42">
        <f t="shared" si="3"/>
        <v>0</v>
      </c>
      <c r="CH20" s="42">
        <f t="shared" si="3"/>
        <v>0</v>
      </c>
      <c r="CI20" s="42">
        <f t="shared" si="3"/>
        <v>0</v>
      </c>
      <c r="CJ20" s="42">
        <f t="shared" si="3"/>
        <v>0</v>
      </c>
      <c r="CK20" s="42">
        <f t="shared" si="3"/>
        <v>0</v>
      </c>
      <c r="CL20" s="42">
        <f t="shared" si="3"/>
        <v>0</v>
      </c>
      <c r="CM20" s="42">
        <f t="shared" si="3"/>
        <v>0</v>
      </c>
      <c r="CN20" s="42">
        <f t="shared" si="3"/>
        <v>0</v>
      </c>
      <c r="CO20" s="42">
        <f t="shared" si="3"/>
        <v>0</v>
      </c>
      <c r="CP20" s="42">
        <f t="shared" si="3"/>
        <v>0</v>
      </c>
      <c r="CQ20" s="42">
        <f t="shared" si="3"/>
        <v>0</v>
      </c>
      <c r="CR20" s="42">
        <f t="shared" si="3"/>
        <v>0</v>
      </c>
      <c r="CS20" s="42">
        <f t="shared" si="3"/>
        <v>0</v>
      </c>
      <c r="CT20" s="42">
        <f t="shared" si="3"/>
        <v>0</v>
      </c>
      <c r="CU20" s="42">
        <f t="shared" si="3"/>
        <v>0</v>
      </c>
      <c r="CV20" s="42">
        <f t="shared" si="3"/>
        <v>0</v>
      </c>
      <c r="CW20" s="42">
        <f t="shared" si="3"/>
        <v>0</v>
      </c>
      <c r="CX20" s="42">
        <f t="shared" si="3"/>
        <v>0</v>
      </c>
      <c r="CY20" s="42">
        <f t="shared" si="3"/>
        <v>0</v>
      </c>
      <c r="CZ20" s="42">
        <f t="shared" si="3"/>
        <v>0</v>
      </c>
      <c r="DA20" s="42">
        <f t="shared" si="3"/>
        <v>0</v>
      </c>
      <c r="DB20" s="42">
        <f t="shared" si="3"/>
        <v>0</v>
      </c>
      <c r="DC20" s="42">
        <f t="shared" si="3"/>
        <v>0</v>
      </c>
      <c r="DD20" s="42">
        <f t="shared" si="3"/>
        <v>0</v>
      </c>
      <c r="DE20" s="43">
        <f t="shared" si="3"/>
        <v>0</v>
      </c>
    </row>
    <row r="21" spans="1:109" ht="15.75" customHeight="1" thickBot="1" x14ac:dyDescent="0.35">
      <c r="A21" s="243" t="s">
        <v>11</v>
      </c>
      <c r="B21" s="244"/>
      <c r="C21" s="44">
        <f>ROUNDUP(C20*POWER((1+C$7), (C$6-$C$6)),0)</f>
        <v>0</v>
      </c>
      <c r="D21" s="44">
        <f t="shared" ref="D21:AG21" si="4">ROUNDUP(D20*POWER((1+D$7), (D$6-$C$6)),0)</f>
        <v>0</v>
      </c>
      <c r="E21" s="44">
        <f t="shared" si="4"/>
        <v>0</v>
      </c>
      <c r="F21" s="44">
        <f t="shared" si="4"/>
        <v>0</v>
      </c>
      <c r="G21" s="44">
        <f t="shared" si="4"/>
        <v>0</v>
      </c>
      <c r="H21" s="44">
        <f t="shared" si="4"/>
        <v>0</v>
      </c>
      <c r="I21" s="44">
        <f t="shared" si="4"/>
        <v>0</v>
      </c>
      <c r="J21" s="44">
        <f t="shared" si="4"/>
        <v>0</v>
      </c>
      <c r="K21" s="44">
        <f t="shared" si="4"/>
        <v>0</v>
      </c>
      <c r="L21" s="44">
        <f t="shared" si="4"/>
        <v>0</v>
      </c>
      <c r="M21" s="44">
        <f t="shared" si="4"/>
        <v>0</v>
      </c>
      <c r="N21" s="44">
        <f t="shared" si="4"/>
        <v>0</v>
      </c>
      <c r="O21" s="44">
        <f t="shared" si="4"/>
        <v>0</v>
      </c>
      <c r="P21" s="44">
        <f t="shared" si="4"/>
        <v>0</v>
      </c>
      <c r="Q21" s="44">
        <f t="shared" si="4"/>
        <v>0</v>
      </c>
      <c r="R21" s="44">
        <f t="shared" si="4"/>
        <v>0</v>
      </c>
      <c r="S21" s="44">
        <f t="shared" si="4"/>
        <v>0</v>
      </c>
      <c r="T21" s="44">
        <f t="shared" si="4"/>
        <v>0</v>
      </c>
      <c r="U21" s="44">
        <f t="shared" si="4"/>
        <v>0</v>
      </c>
      <c r="V21" s="44">
        <f t="shared" si="4"/>
        <v>0</v>
      </c>
      <c r="W21" s="44">
        <f t="shared" si="4"/>
        <v>0</v>
      </c>
      <c r="X21" s="44">
        <f t="shared" si="4"/>
        <v>0</v>
      </c>
      <c r="Y21" s="44">
        <f t="shared" si="4"/>
        <v>0</v>
      </c>
      <c r="Z21" s="44">
        <f t="shared" si="4"/>
        <v>0</v>
      </c>
      <c r="AA21" s="44">
        <f t="shared" si="4"/>
        <v>0</v>
      </c>
      <c r="AB21" s="44">
        <f t="shared" si="4"/>
        <v>0</v>
      </c>
      <c r="AC21" s="44">
        <f t="shared" si="4"/>
        <v>0</v>
      </c>
      <c r="AD21" s="44">
        <f t="shared" si="4"/>
        <v>0</v>
      </c>
      <c r="AE21" s="44">
        <f t="shared" si="4"/>
        <v>0</v>
      </c>
      <c r="AF21" s="44">
        <f t="shared" si="4"/>
        <v>0</v>
      </c>
      <c r="AG21" s="45">
        <f t="shared" si="4"/>
        <v>0</v>
      </c>
      <c r="BZ21" s="46">
        <f>CA21+NPV(DiscountRate,CB21:DE21)</f>
        <v>0</v>
      </c>
      <c r="CA21" s="47">
        <f t="shared" si="3"/>
        <v>0</v>
      </c>
      <c r="CB21" s="47">
        <f t="shared" si="3"/>
        <v>0</v>
      </c>
      <c r="CC21" s="47">
        <f t="shared" si="3"/>
        <v>0</v>
      </c>
      <c r="CD21" s="47">
        <f t="shared" si="3"/>
        <v>0</v>
      </c>
      <c r="CE21" s="47">
        <f t="shared" si="3"/>
        <v>0</v>
      </c>
      <c r="CF21" s="47">
        <f t="shared" si="3"/>
        <v>0</v>
      </c>
      <c r="CG21" s="47">
        <f t="shared" si="3"/>
        <v>0</v>
      </c>
      <c r="CH21" s="47">
        <f t="shared" si="3"/>
        <v>0</v>
      </c>
      <c r="CI21" s="47">
        <f t="shared" si="3"/>
        <v>0</v>
      </c>
      <c r="CJ21" s="47">
        <f t="shared" si="3"/>
        <v>0</v>
      </c>
      <c r="CK21" s="47">
        <f t="shared" si="3"/>
        <v>0</v>
      </c>
      <c r="CL21" s="47">
        <f t="shared" si="3"/>
        <v>0</v>
      </c>
      <c r="CM21" s="47">
        <f t="shared" si="3"/>
        <v>0</v>
      </c>
      <c r="CN21" s="47">
        <f t="shared" si="3"/>
        <v>0</v>
      </c>
      <c r="CO21" s="47">
        <f t="shared" si="3"/>
        <v>0</v>
      </c>
      <c r="CP21" s="47">
        <f t="shared" si="3"/>
        <v>0</v>
      </c>
      <c r="CQ21" s="47">
        <f t="shared" si="3"/>
        <v>0</v>
      </c>
      <c r="CR21" s="47">
        <f t="shared" si="3"/>
        <v>0</v>
      </c>
      <c r="CS21" s="47">
        <f t="shared" si="3"/>
        <v>0</v>
      </c>
      <c r="CT21" s="47">
        <f t="shared" si="3"/>
        <v>0</v>
      </c>
      <c r="CU21" s="47">
        <f t="shared" si="3"/>
        <v>0</v>
      </c>
      <c r="CV21" s="47">
        <f t="shared" si="3"/>
        <v>0</v>
      </c>
      <c r="CW21" s="47">
        <f t="shared" si="3"/>
        <v>0</v>
      </c>
      <c r="CX21" s="47">
        <f t="shared" si="3"/>
        <v>0</v>
      </c>
      <c r="CY21" s="47">
        <f t="shared" si="3"/>
        <v>0</v>
      </c>
      <c r="CZ21" s="47">
        <f t="shared" si="3"/>
        <v>0</v>
      </c>
      <c r="DA21" s="47">
        <f t="shared" si="3"/>
        <v>0</v>
      </c>
      <c r="DB21" s="47">
        <f t="shared" si="3"/>
        <v>0</v>
      </c>
      <c r="DC21" s="47">
        <f t="shared" si="3"/>
        <v>0</v>
      </c>
      <c r="DD21" s="47">
        <f t="shared" si="3"/>
        <v>0</v>
      </c>
      <c r="DE21" s="48">
        <f t="shared" si="3"/>
        <v>0</v>
      </c>
    </row>
    <row r="22" spans="1:109" ht="9.75" customHeight="1" thickBot="1" x14ac:dyDescent="0.35">
      <c r="A22" s="4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BZ22" s="19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</row>
    <row r="23" spans="1:109" ht="21.75" customHeight="1" thickBot="1" x14ac:dyDescent="0.35">
      <c r="A23" s="245" t="s">
        <v>12</v>
      </c>
      <c r="B23" s="246"/>
      <c r="C23" s="52">
        <f>SUM(C21:AG21)</f>
        <v>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</row>
    <row r="49" spans="1:1" x14ac:dyDescent="0.3">
      <c r="A49" s="54"/>
    </row>
    <row r="50" spans="1:1" x14ac:dyDescent="0.3">
      <c r="A50" s="55"/>
    </row>
    <row r="51" spans="1:1" x14ac:dyDescent="0.3">
      <c r="A51" s="55"/>
    </row>
    <row r="52" spans="1:1" x14ac:dyDescent="0.3">
      <c r="A52" s="55"/>
    </row>
    <row r="53" spans="1:1" x14ac:dyDescent="0.3">
      <c r="A53" s="55"/>
    </row>
    <row r="54" spans="1:1" x14ac:dyDescent="0.3">
      <c r="A54" s="55"/>
    </row>
    <row r="55" spans="1:1" x14ac:dyDescent="0.3">
      <c r="A55" s="54"/>
    </row>
    <row r="56" spans="1:1" x14ac:dyDescent="0.3">
      <c r="A56" s="55"/>
    </row>
    <row r="57" spans="1:1" x14ac:dyDescent="0.3">
      <c r="A57" s="55"/>
    </row>
    <row r="58" spans="1:1" x14ac:dyDescent="0.3">
      <c r="A58" s="55"/>
    </row>
  </sheetData>
  <mergeCells count="10">
    <mergeCell ref="C9:AG9"/>
    <mergeCell ref="A20:B20"/>
    <mergeCell ref="A21:B21"/>
    <mergeCell ref="A23:B23"/>
    <mergeCell ref="D2:F2"/>
    <mergeCell ref="G2:H2"/>
    <mergeCell ref="D3:F3"/>
    <mergeCell ref="G3:H3"/>
    <mergeCell ref="D4:F4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EA35-3F9D-48EF-8295-BFD2FA1E83F3}">
  <dimension ref="A1:DE79"/>
  <sheetViews>
    <sheetView workbookViewId="0">
      <selection activeCell="A7" sqref="A7:B7"/>
    </sheetView>
  </sheetViews>
  <sheetFormatPr defaultRowHeight="14.4" x14ac:dyDescent="0.3"/>
  <cols>
    <col min="1" max="1" width="21.6640625" customWidth="1"/>
    <col min="2" max="2" width="54" customWidth="1"/>
    <col min="3" max="3" width="16.5546875" bestFit="1" customWidth="1"/>
    <col min="4" max="4" width="17.33203125" customWidth="1"/>
    <col min="5" max="5" width="15" bestFit="1" customWidth="1"/>
    <col min="6" max="7" width="13" customWidth="1"/>
    <col min="8" max="8" width="14.5546875" customWidth="1"/>
    <col min="9" max="33" width="13" customWidth="1"/>
    <col min="78" max="108" width="11.109375" customWidth="1"/>
    <col min="109" max="109" width="11.33203125" customWidth="1"/>
  </cols>
  <sheetData>
    <row r="1" spans="1:109" ht="21.6" thickBot="1" x14ac:dyDescent="0.35">
      <c r="A1" s="1" t="s">
        <v>26</v>
      </c>
    </row>
    <row r="2" spans="1:109" ht="21" x14ac:dyDescent="0.3">
      <c r="A2" s="1" t="s">
        <v>0</v>
      </c>
      <c r="B2" s="4"/>
      <c r="D2" s="56" t="s">
        <v>13</v>
      </c>
      <c r="E2" s="57"/>
      <c r="F2" s="57"/>
      <c r="G2" s="57"/>
      <c r="H2" s="58"/>
    </row>
    <row r="3" spans="1:109" ht="18" x14ac:dyDescent="0.35">
      <c r="A3" s="5" t="s">
        <v>14</v>
      </c>
      <c r="D3" s="164" t="s">
        <v>15</v>
      </c>
      <c r="E3" s="165"/>
      <c r="F3" s="166"/>
      <c r="G3" s="249">
        <f>BZ26</f>
        <v>0</v>
      </c>
      <c r="H3" s="250"/>
    </row>
    <row r="4" spans="1:109" ht="15" thickBot="1" x14ac:dyDescent="0.35">
      <c r="A4" s="6"/>
      <c r="D4" s="167" t="s">
        <v>2</v>
      </c>
      <c r="E4" s="168"/>
      <c r="F4" s="169"/>
      <c r="G4" s="251">
        <f>BZ40</f>
        <v>0</v>
      </c>
      <c r="H4" s="252"/>
    </row>
    <row r="5" spans="1:109" ht="18.600000000000001" thickBot="1" x14ac:dyDescent="0.35">
      <c r="A5" s="59" t="s">
        <v>16</v>
      </c>
      <c r="B5" s="59"/>
      <c r="D5" s="170" t="s">
        <v>17</v>
      </c>
      <c r="E5" s="171"/>
      <c r="F5" s="171"/>
      <c r="G5" s="253">
        <f>BZ26+BZ40</f>
        <v>0</v>
      </c>
      <c r="H5" s="254"/>
    </row>
    <row r="6" spans="1:109" ht="18" x14ac:dyDescent="0.3">
      <c r="A6" s="172">
        <f>'[1]Project Options Analysis '!C6</f>
        <v>0</v>
      </c>
      <c r="B6" s="172"/>
    </row>
    <row r="7" spans="1:109" ht="18" x14ac:dyDescent="0.3">
      <c r="A7" s="172" t="str">
        <f>"Option 1: "&amp;'[1]Project Options Analysis '!C22</f>
        <v xml:space="preserve">Option 1: </v>
      </c>
      <c r="B7" s="172"/>
    </row>
    <row r="8" spans="1:109" ht="18" x14ac:dyDescent="0.3">
      <c r="A8" s="60"/>
      <c r="B8" s="60"/>
    </row>
    <row r="9" spans="1:109" ht="18" x14ac:dyDescent="0.3">
      <c r="A9" s="14"/>
      <c r="B9" s="15" t="s">
        <v>18</v>
      </c>
      <c r="C9" s="16">
        <v>0</v>
      </c>
      <c r="D9" s="16">
        <f>'[1]Project Options Analysis '!$C$12</f>
        <v>0.03</v>
      </c>
      <c r="E9" s="16">
        <f>'[1]Project Options Analysis '!$C$12</f>
        <v>0.03</v>
      </c>
      <c r="F9" s="16">
        <f>'[1]Project Options Analysis '!$C$12</f>
        <v>0.03</v>
      </c>
      <c r="G9" s="16">
        <f>'[1]Project Options Analysis '!$C$12</f>
        <v>0.03</v>
      </c>
      <c r="H9" s="16">
        <f>'[1]Project Options Analysis '!$C$12</f>
        <v>0.03</v>
      </c>
      <c r="I9" s="16">
        <f>'[1]Project Options Analysis '!$C$12</f>
        <v>0.03</v>
      </c>
      <c r="J9" s="16">
        <f>'[1]Project Options Analysis '!$C$12</f>
        <v>0.03</v>
      </c>
      <c r="K9" s="16">
        <f>'[1]Project Options Analysis '!$C$12</f>
        <v>0.03</v>
      </c>
      <c r="L9" s="16">
        <f>'[1]Project Options Analysis '!$C$12</f>
        <v>0.03</v>
      </c>
      <c r="M9" s="16">
        <f>'[1]Project Options Analysis '!$C$12</f>
        <v>0.03</v>
      </c>
      <c r="N9" s="16">
        <f>'[1]Project Options Analysis '!$C$12</f>
        <v>0.03</v>
      </c>
      <c r="O9" s="16">
        <f>'[1]Project Options Analysis '!$C$12</f>
        <v>0.03</v>
      </c>
      <c r="P9" s="16">
        <f>'[1]Project Options Analysis '!$C$12</f>
        <v>0.03</v>
      </c>
      <c r="Q9" s="16">
        <f>'[1]Project Options Analysis '!$C$12</f>
        <v>0.03</v>
      </c>
      <c r="R9" s="16">
        <f>'[1]Project Options Analysis '!$C$12</f>
        <v>0.03</v>
      </c>
      <c r="S9" s="16">
        <f>'[1]Project Options Analysis '!$C$12</f>
        <v>0.03</v>
      </c>
      <c r="T9" s="16">
        <f>'[1]Project Options Analysis '!$C$12</f>
        <v>0.03</v>
      </c>
      <c r="U9" s="16">
        <f>'[1]Project Options Analysis '!$C$12</f>
        <v>0.03</v>
      </c>
      <c r="V9" s="16">
        <f>'[1]Project Options Analysis '!$C$12</f>
        <v>0.03</v>
      </c>
      <c r="W9" s="16">
        <f>'[1]Project Options Analysis '!$C$12</f>
        <v>0.03</v>
      </c>
      <c r="X9" s="16">
        <f>'[1]Project Options Analysis '!$C$12</f>
        <v>0.03</v>
      </c>
      <c r="Y9" s="16">
        <f>'[1]Project Options Analysis '!$C$12</f>
        <v>0.03</v>
      </c>
      <c r="Z9" s="16">
        <f>'[1]Project Options Analysis '!$C$12</f>
        <v>0.03</v>
      </c>
      <c r="AA9" s="16">
        <f>'[1]Project Options Analysis '!$C$12</f>
        <v>0.03</v>
      </c>
      <c r="AB9" s="16">
        <f>'[1]Project Options Analysis '!$C$12</f>
        <v>0.03</v>
      </c>
      <c r="AC9" s="16">
        <f>'[1]Project Options Analysis '!$C$12</f>
        <v>0.03</v>
      </c>
      <c r="AD9" s="16">
        <f>'[1]Project Options Analysis '!$C$12</f>
        <v>0.03</v>
      </c>
      <c r="AE9" s="16">
        <f>'[1]Project Options Analysis '!$C$12</f>
        <v>0.03</v>
      </c>
      <c r="AF9" s="16">
        <f>'[1]Project Options Analysis '!$C$12</f>
        <v>0.03</v>
      </c>
      <c r="AG9" s="16">
        <f>'[1]Project Options Analysis '!$C$12</f>
        <v>0.03</v>
      </c>
    </row>
    <row r="10" spans="1:109" ht="18" x14ac:dyDescent="0.3">
      <c r="A10" s="14"/>
      <c r="B10" s="15" t="s">
        <v>5</v>
      </c>
      <c r="C10" s="16">
        <v>0</v>
      </c>
      <c r="D10" s="16">
        <f>'[1]Project Options Analysis '!$C$13</f>
        <v>0.02</v>
      </c>
      <c r="E10" s="16">
        <f>'[1]Project Options Analysis '!$C$13</f>
        <v>0.02</v>
      </c>
      <c r="F10" s="16">
        <f>'[1]Project Options Analysis '!$C$13</f>
        <v>0.02</v>
      </c>
      <c r="G10" s="16">
        <f>'[1]Project Options Analysis '!$C$13</f>
        <v>0.02</v>
      </c>
      <c r="H10" s="16">
        <f>'[1]Project Options Analysis '!$C$13</f>
        <v>0.02</v>
      </c>
      <c r="I10" s="16">
        <f>'[1]Project Options Analysis '!$C$13</f>
        <v>0.02</v>
      </c>
      <c r="J10" s="16">
        <f>'[1]Project Options Analysis '!$C$13</f>
        <v>0.02</v>
      </c>
      <c r="K10" s="16">
        <f>'[1]Project Options Analysis '!$C$13</f>
        <v>0.02</v>
      </c>
      <c r="L10" s="16">
        <f>'[1]Project Options Analysis '!$C$13</f>
        <v>0.02</v>
      </c>
      <c r="M10" s="16">
        <f>'[1]Project Options Analysis '!$C$13</f>
        <v>0.02</v>
      </c>
      <c r="N10" s="16">
        <f>'[1]Project Options Analysis '!$C$13</f>
        <v>0.02</v>
      </c>
      <c r="O10" s="16">
        <f>'[1]Project Options Analysis '!$C$13</f>
        <v>0.02</v>
      </c>
      <c r="P10" s="16">
        <f>'[1]Project Options Analysis '!$C$13</f>
        <v>0.02</v>
      </c>
      <c r="Q10" s="16">
        <f>'[1]Project Options Analysis '!$C$13</f>
        <v>0.02</v>
      </c>
      <c r="R10" s="16">
        <f>'[1]Project Options Analysis '!$C$13</f>
        <v>0.02</v>
      </c>
      <c r="S10" s="16">
        <f>'[1]Project Options Analysis '!$C$13</f>
        <v>0.02</v>
      </c>
      <c r="T10" s="16">
        <f>'[1]Project Options Analysis '!$C$13</f>
        <v>0.02</v>
      </c>
      <c r="U10" s="16">
        <f>'[1]Project Options Analysis '!$C$13</f>
        <v>0.02</v>
      </c>
      <c r="V10" s="16">
        <f>'[1]Project Options Analysis '!$C$13</f>
        <v>0.02</v>
      </c>
      <c r="W10" s="16">
        <f>'[1]Project Options Analysis '!$C$13</f>
        <v>0.02</v>
      </c>
      <c r="X10" s="16">
        <f>'[1]Project Options Analysis '!$C$13</f>
        <v>0.02</v>
      </c>
      <c r="Y10" s="16">
        <f>'[1]Project Options Analysis '!$C$13</f>
        <v>0.02</v>
      </c>
      <c r="Z10" s="16">
        <f>'[1]Project Options Analysis '!$C$13</f>
        <v>0.02</v>
      </c>
      <c r="AA10" s="16">
        <f>'[1]Project Options Analysis '!$C$13</f>
        <v>0.02</v>
      </c>
      <c r="AB10" s="16">
        <f>'[1]Project Options Analysis '!$C$13</f>
        <v>0.02</v>
      </c>
      <c r="AC10" s="16">
        <f>'[1]Project Options Analysis '!$C$13</f>
        <v>0.02</v>
      </c>
      <c r="AD10" s="16">
        <f>'[1]Project Options Analysis '!$C$13</f>
        <v>0.02</v>
      </c>
      <c r="AE10" s="16">
        <f>'[1]Project Options Analysis '!$C$13</f>
        <v>0.02</v>
      </c>
      <c r="AF10" s="16">
        <f>'[1]Project Options Analysis '!$C$13</f>
        <v>0.02</v>
      </c>
      <c r="AG10" s="16">
        <f>'[1]Project Options Analysis '!$C$13</f>
        <v>0.02</v>
      </c>
    </row>
    <row r="11" spans="1:109" ht="15" thickBot="1" x14ac:dyDescent="0.35"/>
    <row r="12" spans="1:109" x14ac:dyDescent="0.3">
      <c r="A12" s="255" t="s">
        <v>19</v>
      </c>
      <c r="B12" s="256"/>
      <c r="C12" s="257" t="s">
        <v>4</v>
      </c>
      <c r="D12" s="257"/>
      <c r="E12" s="257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9"/>
    </row>
    <row r="13" spans="1:109" ht="15" thickBot="1" x14ac:dyDescent="0.35">
      <c r="A13" s="61" t="s">
        <v>20</v>
      </c>
      <c r="B13" s="62" t="s">
        <v>7</v>
      </c>
      <c r="C13" s="63">
        <v>2024</v>
      </c>
      <c r="D13" s="11">
        <f>C13+1</f>
        <v>2025</v>
      </c>
      <c r="E13" s="11">
        <f t="shared" ref="E13:AG13" si="0">D13+1</f>
        <v>2026</v>
      </c>
      <c r="F13" s="11">
        <f t="shared" si="0"/>
        <v>2027</v>
      </c>
      <c r="G13" s="11">
        <f t="shared" si="0"/>
        <v>2028</v>
      </c>
      <c r="H13" s="11">
        <f t="shared" si="0"/>
        <v>2029</v>
      </c>
      <c r="I13" s="11">
        <f t="shared" si="0"/>
        <v>2030</v>
      </c>
      <c r="J13" s="11">
        <f t="shared" si="0"/>
        <v>2031</v>
      </c>
      <c r="K13" s="11">
        <f t="shared" si="0"/>
        <v>2032</v>
      </c>
      <c r="L13" s="11">
        <f t="shared" si="0"/>
        <v>2033</v>
      </c>
      <c r="M13" s="11">
        <f t="shared" si="0"/>
        <v>2034</v>
      </c>
      <c r="N13" s="11">
        <f t="shared" si="0"/>
        <v>2035</v>
      </c>
      <c r="O13" s="11">
        <f t="shared" si="0"/>
        <v>2036</v>
      </c>
      <c r="P13" s="11">
        <f t="shared" si="0"/>
        <v>2037</v>
      </c>
      <c r="Q13" s="11">
        <f t="shared" si="0"/>
        <v>2038</v>
      </c>
      <c r="R13" s="11">
        <f t="shared" si="0"/>
        <v>2039</v>
      </c>
      <c r="S13" s="11">
        <f t="shared" si="0"/>
        <v>2040</v>
      </c>
      <c r="T13" s="11">
        <f t="shared" si="0"/>
        <v>2041</v>
      </c>
      <c r="U13" s="11">
        <f t="shared" si="0"/>
        <v>2042</v>
      </c>
      <c r="V13" s="11">
        <f t="shared" si="0"/>
        <v>2043</v>
      </c>
      <c r="W13" s="11">
        <f t="shared" si="0"/>
        <v>2044</v>
      </c>
      <c r="X13" s="11">
        <f t="shared" si="0"/>
        <v>2045</v>
      </c>
      <c r="Y13" s="11">
        <f t="shared" si="0"/>
        <v>2046</v>
      </c>
      <c r="Z13" s="11">
        <f t="shared" si="0"/>
        <v>2047</v>
      </c>
      <c r="AA13" s="11">
        <f t="shared" si="0"/>
        <v>2048</v>
      </c>
      <c r="AB13" s="11">
        <f t="shared" si="0"/>
        <v>2049</v>
      </c>
      <c r="AC13" s="11">
        <f t="shared" si="0"/>
        <v>2050</v>
      </c>
      <c r="AD13" s="11">
        <f t="shared" si="0"/>
        <v>2051</v>
      </c>
      <c r="AE13" s="12">
        <f t="shared" si="0"/>
        <v>2052</v>
      </c>
      <c r="AF13" s="12">
        <f t="shared" si="0"/>
        <v>2053</v>
      </c>
      <c r="AG13" s="13">
        <f t="shared" si="0"/>
        <v>2054</v>
      </c>
    </row>
    <row r="14" spans="1:109" x14ac:dyDescent="0.3">
      <c r="A14" s="64" t="s">
        <v>21</v>
      </c>
      <c r="B14" s="65"/>
      <c r="C14" s="161" t="s">
        <v>8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3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</row>
    <row r="15" spans="1:109" x14ac:dyDescent="0.3">
      <c r="A15" s="26"/>
      <c r="B15" s="67"/>
      <c r="C15" s="6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69"/>
      <c r="AF15" s="29"/>
      <c r="AG15" s="30"/>
      <c r="BZ15" s="19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</row>
    <row r="16" spans="1:109" x14ac:dyDescent="0.3">
      <c r="A16" s="26"/>
      <c r="B16" s="67"/>
      <c r="C16" s="6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69"/>
      <c r="AF16" s="29"/>
      <c r="AG16" s="30"/>
      <c r="BZ16" s="19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</row>
    <row r="17" spans="1:109" x14ac:dyDescent="0.3">
      <c r="A17" s="26"/>
      <c r="B17" s="67"/>
      <c r="C17" s="6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69"/>
      <c r="AF17" s="29"/>
      <c r="AG17" s="30"/>
      <c r="BZ17" s="19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</row>
    <row r="18" spans="1:109" x14ac:dyDescent="0.3">
      <c r="A18" s="26"/>
      <c r="B18" s="67"/>
      <c r="C18" s="6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69"/>
      <c r="AF18" s="29"/>
      <c r="AG18" s="30"/>
      <c r="BZ18" s="19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</row>
    <row r="19" spans="1:109" x14ac:dyDescent="0.3">
      <c r="A19" s="26"/>
      <c r="B19" s="67"/>
      <c r="C19" s="6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69"/>
      <c r="AF19" s="29"/>
      <c r="AG19" s="30"/>
      <c r="BZ19" s="19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</row>
    <row r="20" spans="1:109" x14ac:dyDescent="0.3">
      <c r="A20" s="26"/>
      <c r="B20" s="67"/>
      <c r="C20" s="6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69"/>
      <c r="AF20" s="29"/>
      <c r="AG20" s="30"/>
      <c r="BZ20" s="19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</row>
    <row r="21" spans="1:109" x14ac:dyDescent="0.3">
      <c r="A21" s="26"/>
      <c r="B21" s="67"/>
      <c r="C21" s="6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69"/>
      <c r="AF21" s="29"/>
      <c r="AG21" s="30"/>
      <c r="BZ21" s="19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</row>
    <row r="22" spans="1:109" x14ac:dyDescent="0.3">
      <c r="A22" s="26"/>
      <c r="B22" s="67"/>
      <c r="C22" s="6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69"/>
      <c r="AF22" s="29"/>
      <c r="AG22" s="30"/>
      <c r="BZ22" s="19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</row>
    <row r="23" spans="1:109" ht="15" thickBot="1" x14ac:dyDescent="0.35">
      <c r="A23" s="26"/>
      <c r="B23" s="67"/>
      <c r="C23" s="6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69"/>
      <c r="AF23" s="29"/>
      <c r="AG23" s="30"/>
      <c r="BZ23" s="19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</row>
    <row r="24" spans="1:109" x14ac:dyDescent="0.3">
      <c r="A24" s="26"/>
      <c r="B24" s="67"/>
      <c r="C24" s="6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69"/>
      <c r="AF24" s="29"/>
      <c r="AG24" s="30"/>
      <c r="BZ24" s="70" t="s">
        <v>9</v>
      </c>
      <c r="CA24" s="37">
        <f>C13</f>
        <v>2024</v>
      </c>
      <c r="CB24" s="37">
        <f t="shared" ref="CB24" si="1">CA24+1</f>
        <v>2025</v>
      </c>
      <c r="CC24" s="37">
        <f t="shared" ref="CC24" si="2">CB24+1</f>
        <v>2026</v>
      </c>
      <c r="CD24" s="37">
        <f t="shared" ref="CD24" si="3">CC24+1</f>
        <v>2027</v>
      </c>
      <c r="CE24" s="37">
        <f t="shared" ref="CE24" si="4">CD24+1</f>
        <v>2028</v>
      </c>
      <c r="CF24" s="37">
        <f t="shared" ref="CF24" si="5">CE24+1</f>
        <v>2029</v>
      </c>
      <c r="CG24" s="37">
        <f t="shared" ref="CG24" si="6">CF24+1</f>
        <v>2030</v>
      </c>
      <c r="CH24" s="37">
        <f t="shared" ref="CH24" si="7">CG24+1</f>
        <v>2031</v>
      </c>
      <c r="CI24" s="37">
        <f t="shared" ref="CI24" si="8">CH24+1</f>
        <v>2032</v>
      </c>
      <c r="CJ24" s="37">
        <f t="shared" ref="CJ24" si="9">CI24+1</f>
        <v>2033</v>
      </c>
      <c r="CK24" s="37">
        <f t="shared" ref="CK24" si="10">CJ24+1</f>
        <v>2034</v>
      </c>
      <c r="CL24" s="37">
        <f t="shared" ref="CL24" si="11">CK24+1</f>
        <v>2035</v>
      </c>
      <c r="CM24" s="37">
        <f t="shared" ref="CM24" si="12">CL24+1</f>
        <v>2036</v>
      </c>
      <c r="CN24" s="37">
        <f t="shared" ref="CN24" si="13">CM24+1</f>
        <v>2037</v>
      </c>
      <c r="CO24" s="37">
        <f t="shared" ref="CO24" si="14">CN24+1</f>
        <v>2038</v>
      </c>
      <c r="CP24" s="37">
        <f t="shared" ref="CP24" si="15">CO24+1</f>
        <v>2039</v>
      </c>
      <c r="CQ24" s="37">
        <f t="shared" ref="CQ24" si="16">CP24+1</f>
        <v>2040</v>
      </c>
      <c r="CR24" s="37">
        <f t="shared" ref="CR24" si="17">CQ24+1</f>
        <v>2041</v>
      </c>
      <c r="CS24" s="37">
        <f t="shared" ref="CS24" si="18">CR24+1</f>
        <v>2042</v>
      </c>
      <c r="CT24" s="37">
        <f t="shared" ref="CT24" si="19">CS24+1</f>
        <v>2043</v>
      </c>
      <c r="CU24" s="37">
        <f t="shared" ref="CU24" si="20">CT24+1</f>
        <v>2044</v>
      </c>
      <c r="CV24" s="37">
        <f t="shared" ref="CV24" si="21">CU24+1</f>
        <v>2045</v>
      </c>
      <c r="CW24" s="37">
        <f t="shared" ref="CW24" si="22">CV24+1</f>
        <v>2046</v>
      </c>
      <c r="CX24" s="37">
        <f t="shared" ref="CX24" si="23">CW24+1</f>
        <v>2047</v>
      </c>
      <c r="CY24" s="37">
        <f t="shared" ref="CY24" si="24">CX24+1</f>
        <v>2048</v>
      </c>
      <c r="CZ24" s="37">
        <f t="shared" ref="CZ24" si="25">CY24+1</f>
        <v>2049</v>
      </c>
      <c r="DA24" s="37">
        <f t="shared" ref="DA24" si="26">CZ24+1</f>
        <v>2050</v>
      </c>
      <c r="DB24" s="37">
        <f t="shared" ref="DB24" si="27">DA24+1</f>
        <v>2051</v>
      </c>
      <c r="DC24" s="37">
        <f t="shared" ref="DC24" si="28">DB24+1</f>
        <v>2052</v>
      </c>
      <c r="DD24" s="37">
        <f t="shared" ref="DD24" si="29">DC24+1</f>
        <v>2053</v>
      </c>
      <c r="DE24" s="37">
        <f t="shared" ref="DE24" si="30">DD24+1</f>
        <v>2054</v>
      </c>
    </row>
    <row r="25" spans="1:109" x14ac:dyDescent="0.3">
      <c r="A25" s="247" t="s">
        <v>22</v>
      </c>
      <c r="B25" s="248"/>
      <c r="C25" s="71">
        <f t="shared" ref="C25:AG25" si="31">SUM(C15:C24)</f>
        <v>0</v>
      </c>
      <c r="D25" s="72">
        <f t="shared" si="31"/>
        <v>0</v>
      </c>
      <c r="E25" s="72">
        <f t="shared" si="31"/>
        <v>0</v>
      </c>
      <c r="F25" s="72">
        <f t="shared" si="31"/>
        <v>0</v>
      </c>
      <c r="G25" s="72">
        <f t="shared" si="31"/>
        <v>0</v>
      </c>
      <c r="H25" s="72">
        <f t="shared" si="31"/>
        <v>0</v>
      </c>
      <c r="I25" s="72">
        <f t="shared" si="31"/>
        <v>0</v>
      </c>
      <c r="J25" s="72">
        <f t="shared" si="31"/>
        <v>0</v>
      </c>
      <c r="K25" s="72">
        <f t="shared" si="31"/>
        <v>0</v>
      </c>
      <c r="L25" s="72">
        <f t="shared" si="31"/>
        <v>0</v>
      </c>
      <c r="M25" s="72">
        <f t="shared" si="31"/>
        <v>0</v>
      </c>
      <c r="N25" s="72">
        <f t="shared" si="31"/>
        <v>0</v>
      </c>
      <c r="O25" s="72">
        <f t="shared" si="31"/>
        <v>0</v>
      </c>
      <c r="P25" s="72">
        <f t="shared" si="31"/>
        <v>0</v>
      </c>
      <c r="Q25" s="72">
        <f t="shared" si="31"/>
        <v>0</v>
      </c>
      <c r="R25" s="72">
        <f t="shared" si="31"/>
        <v>0</v>
      </c>
      <c r="S25" s="72">
        <f t="shared" si="31"/>
        <v>0</v>
      </c>
      <c r="T25" s="72">
        <f t="shared" si="31"/>
        <v>0</v>
      </c>
      <c r="U25" s="72">
        <f t="shared" si="31"/>
        <v>0</v>
      </c>
      <c r="V25" s="72">
        <f t="shared" si="31"/>
        <v>0</v>
      </c>
      <c r="W25" s="72">
        <f t="shared" si="31"/>
        <v>0</v>
      </c>
      <c r="X25" s="72">
        <f t="shared" si="31"/>
        <v>0</v>
      </c>
      <c r="Y25" s="72">
        <f t="shared" si="31"/>
        <v>0</v>
      </c>
      <c r="Z25" s="72">
        <f t="shared" si="31"/>
        <v>0</v>
      </c>
      <c r="AA25" s="72">
        <f t="shared" si="31"/>
        <v>0</v>
      </c>
      <c r="AB25" s="72">
        <f t="shared" si="31"/>
        <v>0</v>
      </c>
      <c r="AC25" s="72">
        <f t="shared" si="31"/>
        <v>0</v>
      </c>
      <c r="AD25" s="72">
        <f t="shared" si="31"/>
        <v>0</v>
      </c>
      <c r="AE25" s="72">
        <f t="shared" si="31"/>
        <v>0</v>
      </c>
      <c r="AF25" s="72">
        <f t="shared" si="31"/>
        <v>0</v>
      </c>
      <c r="AG25" s="73">
        <f t="shared" si="31"/>
        <v>0</v>
      </c>
      <c r="BZ25" s="74">
        <f>CA25+NPV(DiscountRate,CB25:DE25)</f>
        <v>0</v>
      </c>
      <c r="CA25" s="75">
        <f>IF(C25="",0,C25)</f>
        <v>0</v>
      </c>
      <c r="CB25" s="75">
        <f t="shared" ref="CB25:DE26" si="32">IF(D25="",0,D25)</f>
        <v>0</v>
      </c>
      <c r="CC25" s="75">
        <f t="shared" si="32"/>
        <v>0</v>
      </c>
      <c r="CD25" s="75">
        <f t="shared" si="32"/>
        <v>0</v>
      </c>
      <c r="CE25" s="75">
        <f t="shared" si="32"/>
        <v>0</v>
      </c>
      <c r="CF25" s="75">
        <f t="shared" si="32"/>
        <v>0</v>
      </c>
      <c r="CG25" s="75">
        <f t="shared" si="32"/>
        <v>0</v>
      </c>
      <c r="CH25" s="75">
        <f t="shared" si="32"/>
        <v>0</v>
      </c>
      <c r="CI25" s="75">
        <f t="shared" si="32"/>
        <v>0</v>
      </c>
      <c r="CJ25" s="75">
        <f t="shared" si="32"/>
        <v>0</v>
      </c>
      <c r="CK25" s="75">
        <f t="shared" si="32"/>
        <v>0</v>
      </c>
      <c r="CL25" s="75">
        <f t="shared" si="32"/>
        <v>0</v>
      </c>
      <c r="CM25" s="75">
        <f t="shared" si="32"/>
        <v>0</v>
      </c>
      <c r="CN25" s="75">
        <f t="shared" si="32"/>
        <v>0</v>
      </c>
      <c r="CO25" s="75">
        <f t="shared" si="32"/>
        <v>0</v>
      </c>
      <c r="CP25" s="75">
        <f t="shared" si="32"/>
        <v>0</v>
      </c>
      <c r="CQ25" s="75">
        <f t="shared" si="32"/>
        <v>0</v>
      </c>
      <c r="CR25" s="75">
        <f t="shared" si="32"/>
        <v>0</v>
      </c>
      <c r="CS25" s="75">
        <f t="shared" si="32"/>
        <v>0</v>
      </c>
      <c r="CT25" s="75">
        <f t="shared" si="32"/>
        <v>0</v>
      </c>
      <c r="CU25" s="75">
        <f t="shared" si="32"/>
        <v>0</v>
      </c>
      <c r="CV25" s="75">
        <f t="shared" si="32"/>
        <v>0</v>
      </c>
      <c r="CW25" s="75">
        <f t="shared" si="32"/>
        <v>0</v>
      </c>
      <c r="CX25" s="75">
        <f t="shared" si="32"/>
        <v>0</v>
      </c>
      <c r="CY25" s="75">
        <f t="shared" si="32"/>
        <v>0</v>
      </c>
      <c r="CZ25" s="75">
        <f t="shared" si="32"/>
        <v>0</v>
      </c>
      <c r="DA25" s="75">
        <f t="shared" si="32"/>
        <v>0</v>
      </c>
      <c r="DB25" s="75">
        <f t="shared" si="32"/>
        <v>0</v>
      </c>
      <c r="DC25" s="75">
        <f t="shared" si="32"/>
        <v>0</v>
      </c>
      <c r="DD25" s="75">
        <f t="shared" si="32"/>
        <v>0</v>
      </c>
      <c r="DE25" s="75">
        <f t="shared" si="32"/>
        <v>0</v>
      </c>
    </row>
    <row r="26" spans="1:109" ht="15" thickBot="1" x14ac:dyDescent="0.35">
      <c r="A26" s="262" t="s">
        <v>23</v>
      </c>
      <c r="B26" s="263"/>
      <c r="C26" s="76">
        <f>ROUNDUP(C25*POWER((1+C$9),(C$13-$C$13)),0)</f>
        <v>0</v>
      </c>
      <c r="D26" s="77">
        <f>ROUNDUP(D25*POWER((1+D$9),(D$13-$C$13)),0)</f>
        <v>0</v>
      </c>
      <c r="E26" s="77">
        <f t="shared" ref="E26:AG26" si="33">ROUNDUP(E25*POWER((1+E$9),(E$13-$C$13)),0)</f>
        <v>0</v>
      </c>
      <c r="F26" s="77">
        <f t="shared" si="33"/>
        <v>0</v>
      </c>
      <c r="G26" s="77">
        <f t="shared" si="33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7">
        <f t="shared" si="33"/>
        <v>0</v>
      </c>
      <c r="L26" s="77">
        <f t="shared" si="33"/>
        <v>0</v>
      </c>
      <c r="M26" s="77">
        <f t="shared" si="33"/>
        <v>0</v>
      </c>
      <c r="N26" s="77">
        <f t="shared" si="33"/>
        <v>0</v>
      </c>
      <c r="O26" s="77">
        <f t="shared" si="33"/>
        <v>0</v>
      </c>
      <c r="P26" s="77">
        <f t="shared" si="33"/>
        <v>0</v>
      </c>
      <c r="Q26" s="77">
        <f t="shared" si="33"/>
        <v>0</v>
      </c>
      <c r="R26" s="77">
        <f t="shared" si="33"/>
        <v>0</v>
      </c>
      <c r="S26" s="77">
        <f t="shared" si="33"/>
        <v>0</v>
      </c>
      <c r="T26" s="77">
        <f t="shared" si="33"/>
        <v>0</v>
      </c>
      <c r="U26" s="77">
        <f t="shared" si="33"/>
        <v>0</v>
      </c>
      <c r="V26" s="77">
        <f t="shared" si="33"/>
        <v>0</v>
      </c>
      <c r="W26" s="77">
        <f t="shared" si="33"/>
        <v>0</v>
      </c>
      <c r="X26" s="77">
        <f t="shared" si="33"/>
        <v>0</v>
      </c>
      <c r="Y26" s="77">
        <f t="shared" si="33"/>
        <v>0</v>
      </c>
      <c r="Z26" s="77">
        <f t="shared" si="33"/>
        <v>0</v>
      </c>
      <c r="AA26" s="77">
        <f t="shared" si="33"/>
        <v>0</v>
      </c>
      <c r="AB26" s="77">
        <f t="shared" si="33"/>
        <v>0</v>
      </c>
      <c r="AC26" s="77">
        <f t="shared" si="33"/>
        <v>0</v>
      </c>
      <c r="AD26" s="77">
        <f t="shared" si="33"/>
        <v>0</v>
      </c>
      <c r="AE26" s="77">
        <f t="shared" si="33"/>
        <v>0</v>
      </c>
      <c r="AF26" s="77">
        <f t="shared" si="33"/>
        <v>0</v>
      </c>
      <c r="AG26" s="78">
        <f t="shared" si="33"/>
        <v>0</v>
      </c>
      <c r="BZ26" s="74">
        <f>CA26+NPV(DiscountRate,CB26:DE26)</f>
        <v>0</v>
      </c>
      <c r="CA26" s="75">
        <f>IF(C26="",0,C26)</f>
        <v>0</v>
      </c>
      <c r="CB26" s="75">
        <f t="shared" si="32"/>
        <v>0</v>
      </c>
      <c r="CC26" s="75">
        <f t="shared" si="32"/>
        <v>0</v>
      </c>
      <c r="CD26" s="75">
        <f t="shared" si="32"/>
        <v>0</v>
      </c>
      <c r="CE26" s="75">
        <f t="shared" si="32"/>
        <v>0</v>
      </c>
      <c r="CF26" s="75">
        <f t="shared" si="32"/>
        <v>0</v>
      </c>
      <c r="CG26" s="75">
        <f t="shared" si="32"/>
        <v>0</v>
      </c>
      <c r="CH26" s="75">
        <f t="shared" ref="CH26" si="34">IF(J26="",0,J26)</f>
        <v>0</v>
      </c>
      <c r="CI26" s="75">
        <f t="shared" ref="CI26" si="35">IF(K26="",0,K26)</f>
        <v>0</v>
      </c>
      <c r="CJ26" s="75">
        <f t="shared" ref="CJ26" si="36">IF(L26="",0,L26)</f>
        <v>0</v>
      </c>
      <c r="CK26" s="75">
        <f t="shared" ref="CK26" si="37">IF(M26="",0,M26)</f>
        <v>0</v>
      </c>
      <c r="CL26" s="75">
        <f t="shared" ref="CL26" si="38">IF(N26="",0,N26)</f>
        <v>0</v>
      </c>
      <c r="CM26" s="75">
        <f t="shared" si="32"/>
        <v>0</v>
      </c>
      <c r="CN26" s="75">
        <f t="shared" ref="CN26" si="39">IF(P26="",0,P26)</f>
        <v>0</v>
      </c>
      <c r="CO26" s="75">
        <f t="shared" ref="CO26" si="40">IF(Q26="",0,Q26)</f>
        <v>0</v>
      </c>
      <c r="CP26" s="75">
        <f t="shared" ref="CP26" si="41">IF(R26="",0,R26)</f>
        <v>0</v>
      </c>
      <c r="CQ26" s="75">
        <f t="shared" ref="CQ26" si="42">IF(S26="",0,S26)</f>
        <v>0</v>
      </c>
      <c r="CR26" s="75">
        <f t="shared" ref="CR26" si="43">IF(T26="",0,T26)</f>
        <v>0</v>
      </c>
      <c r="CS26" s="75">
        <f t="shared" si="32"/>
        <v>0</v>
      </c>
      <c r="CT26" s="75">
        <f t="shared" ref="CT26" si="44">IF(V26="",0,V26)</f>
        <v>0</v>
      </c>
      <c r="CU26" s="75">
        <f t="shared" ref="CU26" si="45">IF(W26="",0,W26)</f>
        <v>0</v>
      </c>
      <c r="CV26" s="75">
        <f t="shared" ref="CV26" si="46">IF(X26="",0,X26)</f>
        <v>0</v>
      </c>
      <c r="CW26" s="75">
        <f t="shared" ref="CW26" si="47">IF(Y26="",0,Y26)</f>
        <v>0</v>
      </c>
      <c r="CX26" s="75">
        <f t="shared" ref="CX26" si="48">IF(Z26="",0,Z26)</f>
        <v>0</v>
      </c>
      <c r="CY26" s="75">
        <f t="shared" si="32"/>
        <v>0</v>
      </c>
      <c r="CZ26" s="75">
        <f t="shared" ref="CZ26" si="49">IF(AB26="",0,AB26)</f>
        <v>0</v>
      </c>
      <c r="DA26" s="75">
        <f t="shared" ref="DA26" si="50">IF(AC26="",0,AC26)</f>
        <v>0</v>
      </c>
      <c r="DB26" s="75">
        <f t="shared" ref="DB26" si="51">IF(AD26="",0,AD26)</f>
        <v>0</v>
      </c>
      <c r="DC26" s="75">
        <f t="shared" ref="DC26" si="52">IF(AE26="",0,AE26)</f>
        <v>0</v>
      </c>
      <c r="DD26" s="75">
        <f t="shared" ref="DD26" si="53">IF(AF26="",0,AF26)</f>
        <v>0</v>
      </c>
      <c r="DE26" s="75">
        <f t="shared" si="32"/>
        <v>0</v>
      </c>
    </row>
    <row r="27" spans="1:109" ht="15" thickBot="1" x14ac:dyDescent="0.35">
      <c r="A27" s="79"/>
      <c r="B27" s="80"/>
      <c r="C27" s="81"/>
      <c r="D27" s="81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3"/>
      <c r="BZ27" s="84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</row>
    <row r="28" spans="1:109" ht="15" thickBot="1" x14ac:dyDescent="0.35">
      <c r="A28" s="17" t="s">
        <v>6</v>
      </c>
      <c r="B28" s="86"/>
      <c r="C28" s="238" t="s">
        <v>8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40"/>
      <c r="BZ28" s="84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</row>
    <row r="29" spans="1:109" x14ac:dyDescent="0.3">
      <c r="A29" s="21"/>
      <c r="B29" s="87"/>
      <c r="C29" s="88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BZ29" s="84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</row>
    <row r="30" spans="1:109" x14ac:dyDescent="0.3">
      <c r="A30" s="26"/>
      <c r="B30" s="67"/>
      <c r="C30" s="6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/>
      <c r="BZ30" s="84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</row>
    <row r="31" spans="1:109" x14ac:dyDescent="0.3">
      <c r="A31" s="26"/>
      <c r="B31" s="67"/>
      <c r="C31" s="6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0"/>
      <c r="BZ31" s="84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</row>
    <row r="32" spans="1:109" x14ac:dyDescent="0.3">
      <c r="A32" s="26"/>
      <c r="B32" s="67"/>
      <c r="C32" s="6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0"/>
      <c r="BZ32" s="84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</row>
    <row r="33" spans="1:109" x14ac:dyDescent="0.3">
      <c r="A33" s="26"/>
      <c r="B33" s="67"/>
      <c r="C33" s="6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0"/>
      <c r="BZ33" s="84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</row>
    <row r="34" spans="1:109" x14ac:dyDescent="0.3">
      <c r="A34" s="26"/>
      <c r="B34" s="67"/>
      <c r="C34" s="6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0"/>
      <c r="BZ34" s="84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</row>
    <row r="35" spans="1:109" x14ac:dyDescent="0.3">
      <c r="A35" s="26"/>
      <c r="B35" s="67"/>
      <c r="C35" s="6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  <c r="BZ35" s="84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</row>
    <row r="36" spans="1:109" x14ac:dyDescent="0.3">
      <c r="A36" s="26"/>
      <c r="B36" s="67"/>
      <c r="C36" s="6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BZ36" s="84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</row>
    <row r="37" spans="1:109" ht="15" thickBot="1" x14ac:dyDescent="0.35">
      <c r="A37" s="26"/>
      <c r="B37" s="67"/>
      <c r="C37" s="6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BZ37" s="84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</row>
    <row r="38" spans="1:109" x14ac:dyDescent="0.3">
      <c r="A38" s="26"/>
      <c r="B38" s="67"/>
      <c r="C38" s="6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0"/>
      <c r="BZ38" s="70" t="s">
        <v>9</v>
      </c>
      <c r="CA38" s="37">
        <f>C13</f>
        <v>2024</v>
      </c>
      <c r="CB38" s="37">
        <f t="shared" ref="CB38" si="54">CA38+1</f>
        <v>2025</v>
      </c>
      <c r="CC38" s="37">
        <f t="shared" ref="CC38" si="55">CB38+1</f>
        <v>2026</v>
      </c>
      <c r="CD38" s="37">
        <f t="shared" ref="CD38" si="56">CC38+1</f>
        <v>2027</v>
      </c>
      <c r="CE38" s="37">
        <f t="shared" ref="CE38" si="57">CD38+1</f>
        <v>2028</v>
      </c>
      <c r="CF38" s="37">
        <f t="shared" ref="CF38" si="58">CE38+1</f>
        <v>2029</v>
      </c>
      <c r="CG38" s="37">
        <f t="shared" ref="CG38" si="59">CF38+1</f>
        <v>2030</v>
      </c>
      <c r="CH38" s="37">
        <f t="shared" ref="CH38" si="60">CG38+1</f>
        <v>2031</v>
      </c>
      <c r="CI38" s="37">
        <f t="shared" ref="CI38" si="61">CH38+1</f>
        <v>2032</v>
      </c>
      <c r="CJ38" s="37">
        <f t="shared" ref="CJ38" si="62">CI38+1</f>
        <v>2033</v>
      </c>
      <c r="CK38" s="37">
        <f t="shared" ref="CK38" si="63">CJ38+1</f>
        <v>2034</v>
      </c>
      <c r="CL38" s="37">
        <f t="shared" ref="CL38" si="64">CK38+1</f>
        <v>2035</v>
      </c>
      <c r="CM38" s="37">
        <f t="shared" ref="CM38" si="65">CL38+1</f>
        <v>2036</v>
      </c>
      <c r="CN38" s="37">
        <f t="shared" ref="CN38" si="66">CM38+1</f>
        <v>2037</v>
      </c>
      <c r="CO38" s="37">
        <f t="shared" ref="CO38" si="67">CN38+1</f>
        <v>2038</v>
      </c>
      <c r="CP38" s="37">
        <f t="shared" ref="CP38" si="68">CO38+1</f>
        <v>2039</v>
      </c>
      <c r="CQ38" s="37">
        <f t="shared" ref="CQ38" si="69">CP38+1</f>
        <v>2040</v>
      </c>
      <c r="CR38" s="37">
        <f t="shared" ref="CR38" si="70">CQ38+1</f>
        <v>2041</v>
      </c>
      <c r="CS38" s="37">
        <f t="shared" ref="CS38" si="71">CR38+1</f>
        <v>2042</v>
      </c>
      <c r="CT38" s="37">
        <f t="shared" ref="CT38" si="72">CS38+1</f>
        <v>2043</v>
      </c>
      <c r="CU38" s="37">
        <f t="shared" ref="CU38" si="73">CT38+1</f>
        <v>2044</v>
      </c>
      <c r="CV38" s="37">
        <f t="shared" ref="CV38" si="74">CU38+1</f>
        <v>2045</v>
      </c>
      <c r="CW38" s="37">
        <f t="shared" ref="CW38" si="75">CV38+1</f>
        <v>2046</v>
      </c>
      <c r="CX38" s="37">
        <f t="shared" ref="CX38" si="76">CW38+1</f>
        <v>2047</v>
      </c>
      <c r="CY38" s="37">
        <f t="shared" ref="CY38" si="77">CX38+1</f>
        <v>2048</v>
      </c>
      <c r="CZ38" s="37">
        <f t="shared" ref="CZ38" si="78">CY38+1</f>
        <v>2049</v>
      </c>
      <c r="DA38" s="37">
        <f t="shared" ref="DA38" si="79">CZ38+1</f>
        <v>2050</v>
      </c>
      <c r="DB38" s="37">
        <f t="shared" ref="DB38" si="80">DA38+1</f>
        <v>2051</v>
      </c>
      <c r="DC38" s="37">
        <f t="shared" ref="DC38" si="81">DB38+1</f>
        <v>2052</v>
      </c>
      <c r="DD38" s="37">
        <f t="shared" ref="DD38" si="82">DC38+1</f>
        <v>2053</v>
      </c>
      <c r="DE38" s="37">
        <f t="shared" ref="DE38" si="83">DD38+1</f>
        <v>2054</v>
      </c>
    </row>
    <row r="39" spans="1:109" x14ac:dyDescent="0.3">
      <c r="A39" s="264" t="s">
        <v>10</v>
      </c>
      <c r="B39" s="265"/>
      <c r="C39" s="89">
        <f>SUM(C29:C38)</f>
        <v>0</v>
      </c>
      <c r="D39" s="90">
        <f t="shared" ref="D39:AG39" si="84">SUM(D29:D38)</f>
        <v>0</v>
      </c>
      <c r="E39" s="90">
        <f t="shared" si="84"/>
        <v>0</v>
      </c>
      <c r="F39" s="90">
        <f t="shared" si="84"/>
        <v>0</v>
      </c>
      <c r="G39" s="90">
        <f t="shared" si="84"/>
        <v>0</v>
      </c>
      <c r="H39" s="90">
        <f t="shared" si="84"/>
        <v>0</v>
      </c>
      <c r="I39" s="90">
        <f t="shared" si="84"/>
        <v>0</v>
      </c>
      <c r="J39" s="90">
        <f t="shared" si="84"/>
        <v>0</v>
      </c>
      <c r="K39" s="90">
        <f t="shared" si="84"/>
        <v>0</v>
      </c>
      <c r="L39" s="90">
        <f t="shared" si="84"/>
        <v>0</v>
      </c>
      <c r="M39" s="90">
        <f t="shared" si="84"/>
        <v>0</v>
      </c>
      <c r="N39" s="90">
        <f t="shared" si="84"/>
        <v>0</v>
      </c>
      <c r="O39" s="90">
        <f t="shared" si="84"/>
        <v>0</v>
      </c>
      <c r="P39" s="90">
        <f t="shared" si="84"/>
        <v>0</v>
      </c>
      <c r="Q39" s="90">
        <f t="shared" si="84"/>
        <v>0</v>
      </c>
      <c r="R39" s="90">
        <f t="shared" si="84"/>
        <v>0</v>
      </c>
      <c r="S39" s="90">
        <f t="shared" si="84"/>
        <v>0</v>
      </c>
      <c r="T39" s="90">
        <f t="shared" si="84"/>
        <v>0</v>
      </c>
      <c r="U39" s="90">
        <f t="shared" si="84"/>
        <v>0</v>
      </c>
      <c r="V39" s="90">
        <f t="shared" si="84"/>
        <v>0</v>
      </c>
      <c r="W39" s="90">
        <f t="shared" si="84"/>
        <v>0</v>
      </c>
      <c r="X39" s="90">
        <f t="shared" si="84"/>
        <v>0</v>
      </c>
      <c r="Y39" s="90">
        <f t="shared" si="84"/>
        <v>0</v>
      </c>
      <c r="Z39" s="90">
        <f t="shared" si="84"/>
        <v>0</v>
      </c>
      <c r="AA39" s="90">
        <f t="shared" si="84"/>
        <v>0</v>
      </c>
      <c r="AB39" s="90">
        <f t="shared" si="84"/>
        <v>0</v>
      </c>
      <c r="AC39" s="90">
        <f t="shared" si="84"/>
        <v>0</v>
      </c>
      <c r="AD39" s="90">
        <f t="shared" si="84"/>
        <v>0</v>
      </c>
      <c r="AE39" s="90">
        <f t="shared" si="84"/>
        <v>0</v>
      </c>
      <c r="AF39" s="90">
        <f t="shared" si="84"/>
        <v>0</v>
      </c>
      <c r="AG39" s="91">
        <f t="shared" si="84"/>
        <v>0</v>
      </c>
      <c r="BZ39" s="74">
        <f>CA39+NPV(DiscountRate,CB39:DE39)</f>
        <v>0</v>
      </c>
      <c r="CA39" s="75">
        <f>IF(C39="",0,C39)</f>
        <v>0</v>
      </c>
      <c r="CB39" s="75">
        <f t="shared" ref="CB39:DE40" si="85">IF(D39="",0,D39)</f>
        <v>0</v>
      </c>
      <c r="CC39" s="75">
        <f t="shared" si="85"/>
        <v>0</v>
      </c>
      <c r="CD39" s="75">
        <f t="shared" si="85"/>
        <v>0</v>
      </c>
      <c r="CE39" s="75">
        <f t="shared" si="85"/>
        <v>0</v>
      </c>
      <c r="CF39" s="75">
        <f t="shared" si="85"/>
        <v>0</v>
      </c>
      <c r="CG39" s="75">
        <f t="shared" si="85"/>
        <v>0</v>
      </c>
      <c r="CH39" s="75">
        <f t="shared" si="85"/>
        <v>0</v>
      </c>
      <c r="CI39" s="75">
        <f t="shared" si="85"/>
        <v>0</v>
      </c>
      <c r="CJ39" s="75">
        <f t="shared" si="85"/>
        <v>0</v>
      </c>
      <c r="CK39" s="75">
        <f t="shared" si="85"/>
        <v>0</v>
      </c>
      <c r="CL39" s="75">
        <f t="shared" si="85"/>
        <v>0</v>
      </c>
      <c r="CM39" s="75">
        <f t="shared" si="85"/>
        <v>0</v>
      </c>
      <c r="CN39" s="75">
        <f t="shared" si="85"/>
        <v>0</v>
      </c>
      <c r="CO39" s="75">
        <f t="shared" si="85"/>
        <v>0</v>
      </c>
      <c r="CP39" s="75">
        <f t="shared" si="85"/>
        <v>0</v>
      </c>
      <c r="CQ39" s="75">
        <f t="shared" si="85"/>
        <v>0</v>
      </c>
      <c r="CR39" s="75">
        <f t="shared" si="85"/>
        <v>0</v>
      </c>
      <c r="CS39" s="75">
        <f t="shared" si="85"/>
        <v>0</v>
      </c>
      <c r="CT39" s="75">
        <f t="shared" si="85"/>
        <v>0</v>
      </c>
      <c r="CU39" s="75">
        <f t="shared" si="85"/>
        <v>0</v>
      </c>
      <c r="CV39" s="75">
        <f t="shared" si="85"/>
        <v>0</v>
      </c>
      <c r="CW39" s="75">
        <f t="shared" si="85"/>
        <v>0</v>
      </c>
      <c r="CX39" s="75">
        <f t="shared" si="85"/>
        <v>0</v>
      </c>
      <c r="CY39" s="75">
        <f t="shared" si="85"/>
        <v>0</v>
      </c>
      <c r="CZ39" s="75">
        <f t="shared" si="85"/>
        <v>0</v>
      </c>
      <c r="DA39" s="75">
        <f t="shared" si="85"/>
        <v>0</v>
      </c>
      <c r="DB39" s="75">
        <f t="shared" si="85"/>
        <v>0</v>
      </c>
      <c r="DC39" s="75">
        <f t="shared" si="85"/>
        <v>0</v>
      </c>
      <c r="DD39" s="75">
        <f t="shared" si="85"/>
        <v>0</v>
      </c>
      <c r="DE39" s="75">
        <f t="shared" si="85"/>
        <v>0</v>
      </c>
    </row>
    <row r="40" spans="1:109" ht="15" thickBot="1" x14ac:dyDescent="0.35">
      <c r="A40" s="266" t="s">
        <v>11</v>
      </c>
      <c r="B40" s="267"/>
      <c r="C40" s="92">
        <f>ROUNDUP(C39*POWER((1+C$10), (C$13-$C$13)),0)</f>
        <v>0</v>
      </c>
      <c r="D40" s="44">
        <f>ROUNDUP(D39*POWER((1+D$10), (D$13-$C$13)),0)</f>
        <v>0</v>
      </c>
      <c r="E40" s="44">
        <f t="shared" ref="E40:AG40" si="86">ROUNDUP(E39*POWER((1+E$10), (E$13-$C$13)),0)</f>
        <v>0</v>
      </c>
      <c r="F40" s="44">
        <f t="shared" si="86"/>
        <v>0</v>
      </c>
      <c r="G40" s="44">
        <f t="shared" si="86"/>
        <v>0</v>
      </c>
      <c r="H40" s="44">
        <f t="shared" si="86"/>
        <v>0</v>
      </c>
      <c r="I40" s="44">
        <f t="shared" si="86"/>
        <v>0</v>
      </c>
      <c r="J40" s="44">
        <f t="shared" si="86"/>
        <v>0</v>
      </c>
      <c r="K40" s="44">
        <f t="shared" si="86"/>
        <v>0</v>
      </c>
      <c r="L40" s="44">
        <f t="shared" si="86"/>
        <v>0</v>
      </c>
      <c r="M40" s="44">
        <f t="shared" si="86"/>
        <v>0</v>
      </c>
      <c r="N40" s="44">
        <f t="shared" si="86"/>
        <v>0</v>
      </c>
      <c r="O40" s="44">
        <f t="shared" si="86"/>
        <v>0</v>
      </c>
      <c r="P40" s="44">
        <f t="shared" si="86"/>
        <v>0</v>
      </c>
      <c r="Q40" s="44">
        <f t="shared" si="86"/>
        <v>0</v>
      </c>
      <c r="R40" s="44">
        <f t="shared" si="86"/>
        <v>0</v>
      </c>
      <c r="S40" s="44">
        <f t="shared" si="86"/>
        <v>0</v>
      </c>
      <c r="T40" s="44">
        <f t="shared" si="86"/>
        <v>0</v>
      </c>
      <c r="U40" s="44">
        <f t="shared" si="86"/>
        <v>0</v>
      </c>
      <c r="V40" s="44">
        <f t="shared" si="86"/>
        <v>0</v>
      </c>
      <c r="W40" s="44">
        <f t="shared" si="86"/>
        <v>0</v>
      </c>
      <c r="X40" s="44">
        <f t="shared" si="86"/>
        <v>0</v>
      </c>
      <c r="Y40" s="44">
        <f t="shared" si="86"/>
        <v>0</v>
      </c>
      <c r="Z40" s="44">
        <f t="shared" si="86"/>
        <v>0</v>
      </c>
      <c r="AA40" s="44">
        <f t="shared" si="86"/>
        <v>0</v>
      </c>
      <c r="AB40" s="44">
        <f t="shared" si="86"/>
        <v>0</v>
      </c>
      <c r="AC40" s="44">
        <f t="shared" si="86"/>
        <v>0</v>
      </c>
      <c r="AD40" s="44">
        <f t="shared" si="86"/>
        <v>0</v>
      </c>
      <c r="AE40" s="44">
        <f t="shared" si="86"/>
        <v>0</v>
      </c>
      <c r="AF40" s="44">
        <f t="shared" si="86"/>
        <v>0</v>
      </c>
      <c r="AG40" s="45">
        <f t="shared" si="86"/>
        <v>0</v>
      </c>
      <c r="BZ40" s="74">
        <f>CA40+NPV(DiscountRate,CB40:DE40)</f>
        <v>0</v>
      </c>
      <c r="CA40" s="75">
        <f>IF(C40="",0,C40)</f>
        <v>0</v>
      </c>
      <c r="CB40" s="75">
        <f t="shared" si="85"/>
        <v>0</v>
      </c>
      <c r="CC40" s="75">
        <f t="shared" si="85"/>
        <v>0</v>
      </c>
      <c r="CD40" s="75">
        <f t="shared" si="85"/>
        <v>0</v>
      </c>
      <c r="CE40" s="75">
        <f t="shared" si="85"/>
        <v>0</v>
      </c>
      <c r="CF40" s="75">
        <f t="shared" si="85"/>
        <v>0</v>
      </c>
      <c r="CG40" s="75">
        <f t="shared" si="85"/>
        <v>0</v>
      </c>
      <c r="CH40" s="75">
        <f t="shared" si="85"/>
        <v>0</v>
      </c>
      <c r="CI40" s="75">
        <f t="shared" si="85"/>
        <v>0</v>
      </c>
      <c r="CJ40" s="75">
        <f t="shared" si="85"/>
        <v>0</v>
      </c>
      <c r="CK40" s="75">
        <f t="shared" si="85"/>
        <v>0</v>
      </c>
      <c r="CL40" s="75">
        <f t="shared" si="85"/>
        <v>0</v>
      </c>
      <c r="CM40" s="75">
        <f t="shared" si="85"/>
        <v>0</v>
      </c>
      <c r="CN40" s="75">
        <f t="shared" si="85"/>
        <v>0</v>
      </c>
      <c r="CO40" s="75">
        <f t="shared" si="85"/>
        <v>0</v>
      </c>
      <c r="CP40" s="75">
        <f t="shared" si="85"/>
        <v>0</v>
      </c>
      <c r="CQ40" s="75">
        <f t="shared" si="85"/>
        <v>0</v>
      </c>
      <c r="CR40" s="75">
        <f t="shared" si="85"/>
        <v>0</v>
      </c>
      <c r="CS40" s="75">
        <f t="shared" si="85"/>
        <v>0</v>
      </c>
      <c r="CT40" s="75">
        <f t="shared" si="85"/>
        <v>0</v>
      </c>
      <c r="CU40" s="75">
        <f t="shared" si="85"/>
        <v>0</v>
      </c>
      <c r="CV40" s="75">
        <f t="shared" si="85"/>
        <v>0</v>
      </c>
      <c r="CW40" s="75">
        <f t="shared" si="85"/>
        <v>0</v>
      </c>
      <c r="CX40" s="75">
        <f t="shared" si="85"/>
        <v>0</v>
      </c>
      <c r="CY40" s="75">
        <f t="shared" si="85"/>
        <v>0</v>
      </c>
      <c r="CZ40" s="75">
        <f t="shared" si="85"/>
        <v>0</v>
      </c>
      <c r="DA40" s="75">
        <f t="shared" si="85"/>
        <v>0</v>
      </c>
      <c r="DB40" s="75">
        <f t="shared" si="85"/>
        <v>0</v>
      </c>
      <c r="DC40" s="75">
        <f t="shared" si="85"/>
        <v>0</v>
      </c>
      <c r="DD40" s="75">
        <f t="shared" si="85"/>
        <v>0</v>
      </c>
      <c r="DE40" s="75">
        <f t="shared" si="85"/>
        <v>0</v>
      </c>
    </row>
    <row r="41" spans="1:109" ht="15" thickBot="1" x14ac:dyDescent="0.35">
      <c r="A41" s="93"/>
      <c r="B41" s="94"/>
      <c r="C41" s="9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BZ41" s="19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</row>
    <row r="42" spans="1:109" ht="15" thickBot="1" x14ac:dyDescent="0.35">
      <c r="A42" s="268" t="s">
        <v>24</v>
      </c>
      <c r="B42" s="269"/>
      <c r="C42" s="96">
        <f>SUM(C26:AG26)</f>
        <v>0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BZ42" s="19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</row>
    <row r="43" spans="1:109" ht="15" thickBot="1" x14ac:dyDescent="0.35">
      <c r="A43" s="245" t="s">
        <v>12</v>
      </c>
      <c r="B43" s="246"/>
      <c r="C43" s="52">
        <f>SUM(C40:AG40)</f>
        <v>0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1:109" ht="15" thickBot="1" x14ac:dyDescent="0.35">
      <c r="A44" s="260" t="s">
        <v>25</v>
      </c>
      <c r="B44" s="261"/>
      <c r="C44" s="97">
        <f>C42+C43</f>
        <v>0</v>
      </c>
    </row>
    <row r="70" spans="1:1" x14ac:dyDescent="0.3">
      <c r="A70" s="54"/>
    </row>
    <row r="71" spans="1:1" x14ac:dyDescent="0.3">
      <c r="A71" s="55"/>
    </row>
    <row r="72" spans="1:1" x14ac:dyDescent="0.3">
      <c r="A72" s="55"/>
    </row>
    <row r="73" spans="1:1" x14ac:dyDescent="0.3">
      <c r="A73" s="55"/>
    </row>
    <row r="74" spans="1:1" x14ac:dyDescent="0.3">
      <c r="A74" s="55"/>
    </row>
    <row r="75" spans="1:1" x14ac:dyDescent="0.3">
      <c r="A75" s="55"/>
    </row>
    <row r="76" spans="1:1" x14ac:dyDescent="0.3">
      <c r="A76" s="54"/>
    </row>
    <row r="77" spans="1:1" x14ac:dyDescent="0.3">
      <c r="A77" s="55"/>
    </row>
    <row r="78" spans="1:1" x14ac:dyDescent="0.3">
      <c r="A78" s="55"/>
    </row>
    <row r="79" spans="1:1" x14ac:dyDescent="0.3">
      <c r="A79" s="55"/>
    </row>
  </sheetData>
  <mergeCells count="13">
    <mergeCell ref="A44:B44"/>
    <mergeCell ref="A26:B26"/>
    <mergeCell ref="C28:AG28"/>
    <mergeCell ref="A39:B39"/>
    <mergeCell ref="A40:B40"/>
    <mergeCell ref="A42:B42"/>
    <mergeCell ref="A43:B43"/>
    <mergeCell ref="A25:B25"/>
    <mergeCell ref="G3:H3"/>
    <mergeCell ref="G4:H4"/>
    <mergeCell ref="G5:H5"/>
    <mergeCell ref="A12:B12"/>
    <mergeCell ref="C12:A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Options Analysis</vt:lpstr>
      <vt:lpstr>Status Quo</vt:lpstr>
      <vt:lpstr>NPV Option1</vt:lpstr>
    </vt:vector>
  </TitlesOfParts>
  <Company>Intermountain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 Trow Dykstra</dc:creator>
  <cp:lastModifiedBy>Noralee Green</cp:lastModifiedBy>
  <dcterms:created xsi:type="dcterms:W3CDTF">2023-10-16T17:05:14Z</dcterms:created>
  <dcterms:modified xsi:type="dcterms:W3CDTF">2024-08-15T03:21:34Z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22.4</vt:lpwstr>
  </property>
</Properties>
</file>